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Waiver\"/>
    </mc:Choice>
  </mc:AlternateContent>
  <bookViews>
    <workbookView xWindow="0" yWindow="0" windowWidth="18227" windowHeight="8093"/>
  </bookViews>
  <sheets>
    <sheet name="July 1 Rates"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4" i="1" l="1"/>
  <c r="E203" i="1"/>
  <c r="E202" i="1"/>
  <c r="E201" i="1"/>
  <c r="E200" i="1"/>
  <c r="E199" i="1"/>
  <c r="E198" i="1"/>
  <c r="E197" i="1"/>
  <c r="E196" i="1"/>
  <c r="E195" i="1"/>
  <c r="E194" i="1"/>
  <c r="E193" i="1"/>
  <c r="E192" i="1"/>
  <c r="E191" i="1"/>
  <c r="E190" i="1"/>
  <c r="E189" i="1"/>
  <c r="E186" i="1"/>
  <c r="E185" i="1"/>
  <c r="E184" i="1"/>
  <c r="E183" i="1"/>
  <c r="E179" i="1"/>
  <c r="E178" i="1"/>
  <c r="E177" i="1"/>
  <c r="E176" i="1"/>
  <c r="E175" i="1"/>
  <c r="E174" i="1"/>
  <c r="E173" i="1"/>
  <c r="E167" i="1"/>
  <c r="E166" i="1"/>
  <c r="E163" i="1"/>
  <c r="E162" i="1"/>
  <c r="E158" i="1"/>
  <c r="E157" i="1"/>
  <c r="E154" i="1"/>
  <c r="E153" i="1"/>
  <c r="E152" i="1"/>
  <c r="E151" i="1"/>
  <c r="E148" i="1"/>
  <c r="E147" i="1"/>
  <c r="E146" i="1"/>
  <c r="E145" i="1"/>
  <c r="E144" i="1"/>
  <c r="E143" i="1"/>
  <c r="E140" i="1"/>
  <c r="E139" i="1"/>
  <c r="E138" i="1"/>
  <c r="E137" i="1"/>
  <c r="E136" i="1"/>
  <c r="E135" i="1"/>
  <c r="E132" i="1"/>
  <c r="E131" i="1"/>
  <c r="E130" i="1"/>
  <c r="E129" i="1"/>
  <c r="E126" i="1"/>
  <c r="E125" i="1"/>
  <c r="E124" i="1"/>
  <c r="E123" i="1"/>
  <c r="E122" i="1"/>
  <c r="E121" i="1"/>
  <c r="E120" i="1"/>
  <c r="E118" i="1"/>
  <c r="E117" i="1"/>
  <c r="E116" i="1"/>
  <c r="E115" i="1"/>
  <c r="E114" i="1"/>
  <c r="E113" i="1"/>
  <c r="E112" i="1"/>
  <c r="E111" i="1"/>
  <c r="E108" i="1"/>
  <c r="E107" i="1"/>
  <c r="E106" i="1"/>
  <c r="E105" i="1"/>
  <c r="E104" i="1"/>
  <c r="E103" i="1"/>
  <c r="E102" i="1"/>
  <c r="E100" i="1"/>
  <c r="E99" i="1"/>
  <c r="E98" i="1"/>
  <c r="E97" i="1"/>
  <c r="E94" i="1"/>
  <c r="E93" i="1"/>
  <c r="E92" i="1"/>
  <c r="E90" i="1"/>
  <c r="E89" i="1"/>
  <c r="E87" i="1"/>
  <c r="E86" i="1"/>
  <c r="E82" i="1"/>
  <c r="E81" i="1"/>
  <c r="E80" i="1"/>
  <c r="E79" i="1"/>
  <c r="E78" i="1"/>
  <c r="E77" i="1"/>
  <c r="E76" i="1"/>
  <c r="E75" i="1"/>
  <c r="E73" i="1"/>
  <c r="E72" i="1"/>
  <c r="E71" i="1"/>
  <c r="E70" i="1"/>
  <c r="E69" i="1"/>
  <c r="E68" i="1"/>
  <c r="E67" i="1"/>
  <c r="E66" i="1"/>
  <c r="E65" i="1"/>
  <c r="E64" i="1"/>
  <c r="E63" i="1"/>
  <c r="E62" i="1"/>
  <c r="E61" i="1"/>
  <c r="E60" i="1"/>
  <c r="E57" i="1"/>
  <c r="E56" i="1"/>
  <c r="E53" i="1"/>
  <c r="E52" i="1"/>
  <c r="E49" i="1"/>
  <c r="E48" i="1"/>
  <c r="E47"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3" i="1"/>
  <c r="E12" i="1"/>
  <c r="E11" i="1"/>
  <c r="E10" i="1"/>
  <c r="E9" i="1"/>
  <c r="E8" i="1"/>
  <c r="E7" i="1"/>
  <c r="E6" i="1"/>
  <c r="E5" i="1"/>
  <c r="E4" i="1"/>
</calcChain>
</file>

<file path=xl/sharedStrings.xml><?xml version="1.0" encoding="utf-8"?>
<sst xmlns="http://schemas.openxmlformats.org/spreadsheetml/2006/main" count="508" uniqueCount="360">
  <si>
    <r>
      <rPr>
        <b/>
        <sz val="11"/>
        <color theme="1"/>
        <rFont val="Calibri"/>
        <family val="2"/>
        <scheme val="minor"/>
      </rPr>
      <t xml:space="preserve">A)	Residential Habilitation and Daily Supported Living </t>
    </r>
    <r>
      <rPr>
        <sz val="11"/>
        <color theme="1"/>
        <rFont val="Calibri"/>
        <family val="2"/>
        <scheme val="minor"/>
      </rPr>
      <t xml:space="preserve"> </t>
    </r>
    <r>
      <rPr>
        <sz val="8"/>
        <color rgb="FFFF0000"/>
        <rFont val="Calibri"/>
        <family val="2"/>
        <scheme val="minor"/>
      </rPr>
      <t>(rates based on the ICF Methodology)</t>
    </r>
  </si>
  <si>
    <t>Forecasted DC LW increase for 2020</t>
  </si>
  <si>
    <t xml:space="preserve">Service Description </t>
  </si>
  <si>
    <t>Procedure Codes</t>
  </si>
  <si>
    <t>Billable Unit</t>
  </si>
  <si>
    <t>Effective Jan. 1. i.e. FY2020</t>
  </si>
  <si>
    <t xml:space="preserve">Effective July 1, 2020 </t>
  </si>
  <si>
    <t>Residential Habilitation Services</t>
  </si>
  <si>
    <t xml:space="preserve">Residential Habilitation (4 people) Basic Support (Level 1) </t>
  </si>
  <si>
    <t>T2033 U1 </t>
  </si>
  <si>
    <t>One Day</t>
  </si>
  <si>
    <t xml:space="preserve">Residential Habilitation (4 people) Moderate Support (Level 2) </t>
  </si>
  <si>
    <t>T2033 U2</t>
  </si>
  <si>
    <t xml:space="preserve">Residential Habilitation(4 people) Enhanced Support (Level 3) </t>
  </si>
  <si>
    <t>T2033 U3 </t>
  </si>
  <si>
    <t xml:space="preserve">Residential Habilitation(4 people) Intensive Support </t>
  </si>
  <si>
    <t>T2033 U4 </t>
  </si>
  <si>
    <t>Residential Habilitation(4 people)-with 24 Hr. Skilled Nursing (LPN)</t>
  </si>
  <si>
    <t>T2033 U1 TE</t>
  </si>
  <si>
    <t xml:space="preserve">Residential Habilitation(5/6 people) Basic Support (Level 1) </t>
  </si>
  <si>
    <t>T2033 U5 </t>
  </si>
  <si>
    <t xml:space="preserve">Residential Habilitation(5/6 people) Moderate Support (Level 2) </t>
  </si>
  <si>
    <t>T2033 U6</t>
  </si>
  <si>
    <t>Residential Habilitation(5/6 people) Enhanced  Moderate Support (Level-3)</t>
  </si>
  <si>
    <t>T2033 U7</t>
  </si>
  <si>
    <t xml:space="preserve">Residential Habilitation(5/6 people) Intensive  Support </t>
  </si>
  <si>
    <t>T2033 U8 </t>
  </si>
  <si>
    <t xml:space="preserve">Residential Habilitation  (5/6 people) with 24 Hr. Skilled Nursing (LPN)
</t>
  </si>
  <si>
    <t>T2033 U2 HI  </t>
  </si>
  <si>
    <t xml:space="preserve">Supported Living Services </t>
  </si>
  <si>
    <t xml:space="preserve">SL (3) Basic Support Level 1 </t>
  </si>
  <si>
    <t>T2016 U1</t>
  </si>
  <si>
    <t>Daily</t>
  </si>
  <si>
    <t>SL (3) Basic Support Level 1 W/TRANS</t>
  </si>
  <si>
    <t>T2016 U1 HI</t>
  </si>
  <si>
    <t xml:space="preserve">SL (3) Basic Support Level 2 </t>
  </si>
  <si>
    <t>T2016 U2</t>
  </si>
  <si>
    <t>SL (3) Basic Support Level 2 W/TRANS</t>
  </si>
  <si>
    <t xml:space="preserve">T2016 U2 HI </t>
  </si>
  <si>
    <t>SL (3) Moderate Support Level (1)</t>
  </si>
  <si>
    <t>T2016 U3</t>
  </si>
  <si>
    <t xml:space="preserve">SL (3) Moderate Support Level 1 W/TRANS </t>
  </si>
  <si>
    <t>T2016 U3 HI</t>
  </si>
  <si>
    <t>SL (3) Moderate Support Level 2</t>
  </si>
  <si>
    <t xml:space="preserve">T2016 U4 </t>
  </si>
  <si>
    <t>SL (3) Moderate Support Level 2 W/TRANS</t>
  </si>
  <si>
    <t>T2016 U4 HI</t>
  </si>
  <si>
    <t>SL (3) Intensive Support Level 1</t>
  </si>
  <si>
    <t>T2016 U5</t>
  </si>
  <si>
    <t>SL (3) Intensive Support Level 1 W/TRANS</t>
  </si>
  <si>
    <t>T2016 U5 HI</t>
  </si>
  <si>
    <t>SL (3) Intensive Support Level 2</t>
  </si>
  <si>
    <t>T2016 U6</t>
  </si>
  <si>
    <t>SL (3) Intensive Support Level 2 W/TRANS</t>
  </si>
  <si>
    <t>T2016 U6 HI</t>
  </si>
  <si>
    <t>SL (2) Basic Support Level 1</t>
  </si>
  <si>
    <t>T2016 U7</t>
  </si>
  <si>
    <t>SL (2) Basic Support Level 1 W/TRANS</t>
  </si>
  <si>
    <t>T2016 U7 HI</t>
  </si>
  <si>
    <t>SL (2) Basic Support Level 2</t>
  </si>
  <si>
    <t>T2016 U8</t>
  </si>
  <si>
    <t>SL (2) Basic Support Level 2 W/TRANS</t>
  </si>
  <si>
    <t>T2016 U8 HI</t>
  </si>
  <si>
    <t>SL (2) Moderate Support Level 1</t>
  </si>
  <si>
    <t>T2016 U9</t>
  </si>
  <si>
    <t>SL (2) Moderate Support Level 1 W/TRANS</t>
  </si>
  <si>
    <t>T2016 U9 HI</t>
  </si>
  <si>
    <t>SL (2) Moderate Support Level 2</t>
  </si>
  <si>
    <t xml:space="preserve">T2016 UA </t>
  </si>
  <si>
    <t>SL (2) Moderate Support Level 2 W/TRANS</t>
  </si>
  <si>
    <t>T2016 UA HI</t>
  </si>
  <si>
    <t>SL (2) Intensive Support Level (1)</t>
  </si>
  <si>
    <t>T2016 UB</t>
  </si>
  <si>
    <t>SL (2) Intensive Support Level 1 W/TRANS</t>
  </si>
  <si>
    <t>T2016 UB HI</t>
  </si>
  <si>
    <t xml:space="preserve">SL (1) One to One Asleep Overnight </t>
  </si>
  <si>
    <t>T2016 UD</t>
  </si>
  <si>
    <t>SL (1) One to One Asleep Overnight W/TRANS</t>
  </si>
  <si>
    <t>T2016 UD HI</t>
  </si>
  <si>
    <t xml:space="preserve">SL (1) One to One Awake Overnight </t>
  </si>
  <si>
    <t xml:space="preserve">T2016 UC </t>
  </si>
  <si>
    <t>SL (1) One to One Awake Overnight W/TRANS</t>
  </si>
  <si>
    <t>T2016 UC HI</t>
  </si>
  <si>
    <t>Supported Living (3)  with 24 Skilled Nursing (LPN)</t>
  </si>
  <si>
    <t>T2017 U1 TE</t>
  </si>
  <si>
    <t>Supported Living (3) with 24 Skilled Nursing with Transportation</t>
  </si>
  <si>
    <t>T2017 TE HI</t>
  </si>
  <si>
    <t>B:  In-Home Support; Periodic Supported Living; Hourly Respite; Supported Employment; Group Supported Employment; and, Individualized Day services</t>
  </si>
  <si>
    <r>
      <t>In-Home Supports Services</t>
    </r>
    <r>
      <rPr>
        <sz val="11"/>
        <rFont val="Calibri"/>
        <family val="2"/>
        <scheme val="minor"/>
      </rPr>
      <t xml:space="preserve"> </t>
    </r>
    <r>
      <rPr>
        <sz val="10"/>
        <color rgb="FFFF0000"/>
        <rFont val="Calibri"/>
        <family val="2"/>
        <scheme val="minor"/>
      </rPr>
      <t>(These rates are governed by the D.C.  Living Wage Act of 2006) Rate methodology developed based on CMS guidance and methodologies employed by other states</t>
    </r>
  </si>
  <si>
    <t xml:space="preserve">In Home Supports </t>
  </si>
  <si>
    <t>99509-U4</t>
  </si>
  <si>
    <t>15 Minutes</t>
  </si>
  <si>
    <t>In Home Supports Extensions</t>
  </si>
  <si>
    <t>99509 U4-22</t>
  </si>
  <si>
    <t>High Intensity In Home Supports</t>
  </si>
  <si>
    <t xml:space="preserve">99509-U5 </t>
  </si>
  <si>
    <t>15 minutes</t>
  </si>
  <si>
    <t>High Intensity In Home Supports extension</t>
  </si>
  <si>
    <t>99509-U5-22</t>
  </si>
  <si>
    <t xml:space="preserve">SL Periodic </t>
  </si>
  <si>
    <t>T2017 U1</t>
  </si>
  <si>
    <t>SL Periodic with transportation</t>
  </si>
  <si>
    <t>T2017 U1 HI</t>
  </si>
  <si>
    <t>Respite</t>
  </si>
  <si>
    <t xml:space="preserve">Hourly Respite  (ONLY PROVIDED IN PERSONS HOME)
</t>
  </si>
  <si>
    <t>T1005-U4</t>
  </si>
  <si>
    <t xml:space="preserve">Hourly Respite, extended </t>
  </si>
  <si>
    <t>T1005-U4-22</t>
  </si>
  <si>
    <t>Individual Supported Employment Intake/Assessment/Job</t>
  </si>
  <si>
    <t>Individual SE Intake &amp; Assessment Professional</t>
  </si>
  <si>
    <t>T2019-U1-H1</t>
  </si>
  <si>
    <t>Individual SE Intake &amp; Assessment Paraprofessional</t>
  </si>
  <si>
    <t>T2019-U2-H1</t>
  </si>
  <si>
    <t>Individual SE Job Placement Professional</t>
  </si>
  <si>
    <t>T2019-U3-H1</t>
  </si>
  <si>
    <t>Individual SE Job Placement Professional, Extended</t>
  </si>
  <si>
    <t>T2019-U3-H1-22</t>
  </si>
  <si>
    <t>Individual SE Job Placement Paraprofessional</t>
  </si>
  <si>
    <t>T2019-U4-H1</t>
  </si>
  <si>
    <t>Individual SE Job Placement Paraprofessional Extended</t>
  </si>
  <si>
    <t>T2019-U4-H1-22</t>
  </si>
  <si>
    <t>Individual SE Job Training &amp; Supports Professional</t>
  </si>
  <si>
    <t>T2019-U5</t>
  </si>
  <si>
    <t>Individual SE Job Training &amp; Supports Professional, extended</t>
  </si>
  <si>
    <t>T2019-U5-22</t>
  </si>
  <si>
    <t>Individual SE Job Training &amp; Supports Paraprofessional</t>
  </si>
  <si>
    <t xml:space="preserve">T2019 U6 </t>
  </si>
  <si>
    <t>Individual SE Job Training &amp; Supports Paraprofessional, extended</t>
  </si>
  <si>
    <t>T2019 U6 -22</t>
  </si>
  <si>
    <t>Individual SE Long Term Follow Along Professional</t>
  </si>
  <si>
    <t xml:space="preserve">T2019 U9 H1 </t>
  </si>
  <si>
    <t>Individual SE Long Term Follow Along Professional Extended</t>
  </si>
  <si>
    <t>T2019 U9 H1-22</t>
  </si>
  <si>
    <t>Individual SE Long Term Follow Along Paraprofessional</t>
  </si>
  <si>
    <t xml:space="preserve">T2019 UA H1 </t>
  </si>
  <si>
    <t>Individual SE Long Term Follow Along Paraprofessional Extended</t>
  </si>
  <si>
    <t>T2019 UA H1-22</t>
  </si>
  <si>
    <t>Small Group Supported Employment</t>
  </si>
  <si>
    <t>SE Gp Job Training &amp; Supports Professional</t>
  </si>
  <si>
    <t>T2019 U5 H1</t>
  </si>
  <si>
    <t>SE Gp Job Training &amp; Supports Professional Extended</t>
  </si>
  <si>
    <t>T2019 U5 H1 22</t>
  </si>
  <si>
    <t xml:space="preserve">SE Gp Job Training &amp; Supports Paraprofessional </t>
  </si>
  <si>
    <t xml:space="preserve">T2019 U6 H1 </t>
  </si>
  <si>
    <t>SE Gp Job Training &amp; Supports Paraprofessional Extended</t>
  </si>
  <si>
    <t xml:space="preserve">T2019 U6 H1-22 </t>
  </si>
  <si>
    <t>SE Gp Long Term Follow Along Professional</t>
  </si>
  <si>
    <t>T2019 U7 H1</t>
  </si>
  <si>
    <t>SE Gp Long Term Follow Along Professional Extended</t>
  </si>
  <si>
    <t>T2019 U7 H1-22</t>
  </si>
  <si>
    <t>SE Gp Long Term Follow Along Paraprofessional</t>
  </si>
  <si>
    <t>T2019 U8 H1</t>
  </si>
  <si>
    <t>SE Gp Long Term Follow Along Paraprofessional Extended</t>
  </si>
  <si>
    <t>T2019 U8 H1-22</t>
  </si>
  <si>
    <t xml:space="preserve">(  C  )  Clinical Services/ Physical Therapy, Speech Therapy and Occupational Therapy:     </t>
  </si>
  <si>
    <t>This rates are adopted from from the D.C. EPSDT program. Rate are inflated using the Cost of Living inflation factor for the DC Living Wage act of 2006.</t>
  </si>
  <si>
    <t>Occupational Therapy Services</t>
  </si>
  <si>
    <t>Occupational Therapy Assessment</t>
  </si>
  <si>
    <t>G0152U1</t>
  </si>
  <si>
    <t>Occupational Therapy -On-Going</t>
  </si>
  <si>
    <t>G0152U2</t>
  </si>
  <si>
    <t>Physical Therapy Services</t>
  </si>
  <si>
    <t>Physical Therapy Services Assessment</t>
  </si>
  <si>
    <t>G0151-U1</t>
  </si>
  <si>
    <t>Physical Therapy Services On-Going</t>
  </si>
  <si>
    <t>G0151-U2</t>
  </si>
  <si>
    <t>Speech Hearing, and Language Services</t>
  </si>
  <si>
    <t xml:space="preserve">Speech, Hearing and Language Assessment </t>
  </si>
  <si>
    <t>G0153-U1</t>
  </si>
  <si>
    <t>Speech, Hearing and Language Service – On-Going</t>
  </si>
  <si>
    <t>G0153-U2</t>
  </si>
  <si>
    <t>Speech, Hearing and language service-small group</t>
  </si>
  <si>
    <t>G0153-U2-UP</t>
  </si>
  <si>
    <r>
      <t>D)</t>
    </r>
    <r>
      <rPr>
        <b/>
        <sz val="7"/>
        <color theme="1"/>
        <rFont val="Times New Roman"/>
        <family val="1"/>
      </rPr>
      <t xml:space="preserve">      </t>
    </r>
    <r>
      <rPr>
        <b/>
        <sz val="11"/>
        <color theme="1"/>
        <rFont val="Calibri"/>
        <family val="2"/>
        <scheme val="minor"/>
      </rPr>
      <t xml:space="preserve"> Day Habilitation and Employment Readiness:</t>
    </r>
    <r>
      <rPr>
        <sz val="11"/>
        <color theme="1"/>
        <rFont val="Calibri"/>
        <family val="2"/>
        <scheme val="minor"/>
      </rPr>
      <t xml:space="preserve"> </t>
    </r>
    <r>
      <rPr>
        <sz val="8"/>
        <color rgb="FFFF0000"/>
        <rFont val="Calibri"/>
        <family val="2"/>
        <scheme val="minor"/>
      </rPr>
      <t>(They use similar methdology to those in section B)</t>
    </r>
  </si>
  <si>
    <t>Day Habilitation</t>
  </si>
  <si>
    <t>T2021 U4</t>
  </si>
  <si>
    <t>Day Habilitation (1:1)</t>
  </si>
  <si>
    <t>T2021 U5</t>
  </si>
  <si>
    <t>Small Group Day Hab (1:3)</t>
  </si>
  <si>
    <t xml:space="preserve">T2021-U2 </t>
  </si>
  <si>
    <t>Employment Readiness Services</t>
  </si>
  <si>
    <t>T2015 U4 HI</t>
  </si>
  <si>
    <t>Day Habilitation with Meals (1:4)</t>
  </si>
  <si>
    <t>S9977 - U4</t>
  </si>
  <si>
    <t>Day Habilitation with Meals through third party vendor (1:4)</t>
  </si>
  <si>
    <t>S5170 - U4</t>
  </si>
  <si>
    <t>Small Group Day Habilitation with meals</t>
  </si>
  <si>
    <t>S9977</t>
  </si>
  <si>
    <t>Small Group Day Habilitation with meals through third party vendor (1:3)</t>
  </si>
  <si>
    <t>S5170-U4</t>
  </si>
  <si>
    <t>Day Hab Meal Modifier</t>
  </si>
  <si>
    <t>includes delivery</t>
  </si>
  <si>
    <t>flat rate</t>
  </si>
  <si>
    <t>Day Hab w/ Meals (1:4 Meal Delivered)</t>
  </si>
  <si>
    <t>S9977-U4</t>
  </si>
  <si>
    <t xml:space="preserve">Daily </t>
  </si>
  <si>
    <t>Day Hab w/ Meals (1:4 Meal including preparation/packaged)</t>
  </si>
  <si>
    <r>
      <t>E)</t>
    </r>
    <r>
      <rPr>
        <b/>
        <sz val="7"/>
        <color theme="1"/>
        <rFont val="Times New Roman"/>
        <family val="1"/>
      </rPr>
      <t xml:space="preserve">      </t>
    </r>
    <r>
      <rPr>
        <b/>
        <sz val="11"/>
        <color theme="1"/>
        <rFont val="Calibri"/>
        <family val="2"/>
        <scheme val="minor"/>
      </rPr>
      <t>Professional Support Services/ Family Training; Parenting Support:</t>
    </r>
    <r>
      <rPr>
        <b/>
        <sz val="11"/>
        <rFont val="Calibri"/>
        <family val="2"/>
        <scheme val="minor"/>
      </rPr>
      <t xml:space="preserve"> Unit=15minutes</t>
    </r>
  </si>
  <si>
    <t>Parenting Supports (Individual) Professional</t>
  </si>
  <si>
    <t>S9444-U4</t>
  </si>
  <si>
    <t>Parenting Support - SM Group 1:2 Professional</t>
  </si>
  <si>
    <t>S9444-U4-UN</t>
  </si>
  <si>
    <t>Parenting Support - SM Group Peer 1:3 Professional</t>
  </si>
  <si>
    <t>S9444-U4-UP</t>
  </si>
  <si>
    <t>Parenting Support - SM Group Peer (1:4) Professional</t>
  </si>
  <si>
    <t>S9444-U4-UQ</t>
  </si>
  <si>
    <t>Parenting Supports Peer (Individual) 1:1</t>
  </si>
  <si>
    <t>S9444-U4-HE</t>
  </si>
  <si>
    <t>Parenting Supports Peer (Small Group) 1:2</t>
  </si>
  <si>
    <t>S9444-U4-UN-HE</t>
  </si>
  <si>
    <t>Parenting Supports Peer (Small Group) 1:3</t>
  </si>
  <si>
    <t>S9444-U4-UP-HE</t>
  </si>
  <si>
    <t>Parenting Supports Peer (Small Group) 1:4</t>
  </si>
  <si>
    <t>S9444-U4-UQ-HE</t>
  </si>
  <si>
    <t>Family Training Services</t>
  </si>
  <si>
    <t>S5110 U4 </t>
  </si>
  <si>
    <t>Family Training (Non-Family)</t>
  </si>
  <si>
    <t>S5115 U4</t>
  </si>
  <si>
    <t>Family Training (Professional Support) Small Group 1:4</t>
  </si>
  <si>
    <t>S5110-U4-UQ</t>
  </si>
  <si>
    <t>Family Training (Professional Support) Small Group 1:4 Extended</t>
  </si>
  <si>
    <t>S5110-U4_UQ-22</t>
  </si>
  <si>
    <t xml:space="preserve">Family Training (Peer Suppors Small Group)1:4 </t>
  </si>
  <si>
    <t>S5111-U4-UQ</t>
  </si>
  <si>
    <t>Family Training (Peer Supports) 1:1</t>
  </si>
  <si>
    <t>S5111-U4</t>
  </si>
  <si>
    <t>Family Training (Peer Supports) 1:1 Extended</t>
  </si>
  <si>
    <t>S5111-U4-22</t>
  </si>
  <si>
    <r>
      <t>F) Behavioral Support Services: (</t>
    </r>
    <r>
      <rPr>
        <sz val="8"/>
        <color rgb="FFFF0000"/>
        <rFont val="Calibri"/>
        <family val="2"/>
        <scheme val="minor"/>
      </rPr>
      <t>rates have been reviewed relative to the DC State Plan, DC Behavioral Health system, DC Early Intervention Program and MD DD waiver program and are inflated using the Cost of Living inflation factor for the DC Living Wage act of 2006.)</t>
    </r>
  </si>
  <si>
    <t>BS Diagnostic Assessment</t>
  </si>
  <si>
    <t>H0031 U4</t>
  </si>
  <si>
    <t>One Assessment</t>
  </si>
  <si>
    <t>BS Professional Services</t>
  </si>
  <si>
    <t>H0025 U4</t>
  </si>
  <si>
    <t>BS Paraprofessional Services</t>
  </si>
  <si>
    <t>H0025 U6</t>
  </si>
  <si>
    <t xml:space="preserve">BS Non-Professional </t>
  </si>
  <si>
    <t>H0025 U7</t>
  </si>
  <si>
    <r>
      <t>G) Wellness Services :</t>
    </r>
    <r>
      <rPr>
        <b/>
        <sz val="11"/>
        <color rgb="FFFF0000"/>
        <rFont val="Calibri"/>
        <family val="2"/>
        <scheme val="minor"/>
      </rPr>
      <t xml:space="preserve"> </t>
    </r>
    <r>
      <rPr>
        <sz val="8"/>
        <color rgb="FFFF0000"/>
        <rFont val="Calibri"/>
        <family val="2"/>
        <scheme val="minor"/>
      </rPr>
      <t>(These rates were reviewed and adjusted as part of previous waiver amendment  and compared to variety of competetive sources)  are inflated using the Cost of Living inflation factor for the DC Living Wage act of 2006.</t>
    </r>
  </si>
  <si>
    <t>Bereavement Assessment and Counseling (Conduct Assessment within first 2 hours)</t>
  </si>
  <si>
    <t>96152-HI  </t>
  </si>
  <si>
    <t>Bereavement Counseling Extended</t>
  </si>
  <si>
    <t>96152-HI-22</t>
  </si>
  <si>
    <t>Fitness Trainer Assessment and ongoing services (Conduct Assessment within first 2 hours</t>
  </si>
  <si>
    <t>S9451-U4</t>
  </si>
  <si>
    <t>Fitness Trainer Extension</t>
  </si>
  <si>
    <t>S9451-U4-22</t>
  </si>
  <si>
    <t>Fitness Small Group</t>
  </si>
  <si>
    <t>S9451-U1</t>
  </si>
  <si>
    <t>Fitness Small Group Extended</t>
  </si>
  <si>
    <t>S9451 U1 22</t>
  </si>
  <si>
    <t>Wellness Services (Fitness Trainer) group</t>
  </si>
  <si>
    <t>Nutritional Assessment and ongoing services (Conduct Assessment within first 2 hours)</t>
  </si>
  <si>
    <t>S9470-U4 </t>
  </si>
  <si>
    <t>Nutritional Counseling Extended</t>
  </si>
  <si>
    <t>S9470-U4-22</t>
  </si>
  <si>
    <t xml:space="preserve">Massage Therapy Assessment and ongoing services (Conduct Assessment within first 2 hours)97124 U4 </t>
  </si>
  <si>
    <t>97124-U4 </t>
  </si>
  <si>
    <t xml:space="preserve">Massage Therapy Extended </t>
  </si>
  <si>
    <t>97124-U4-22</t>
  </si>
  <si>
    <t>Sexual Education Assessment and ongoing services (Conduct Assessment within first 2 hours)</t>
  </si>
  <si>
    <t>S9445-U4</t>
  </si>
  <si>
    <t xml:space="preserve">Sexual Education Extended </t>
  </si>
  <si>
    <t>S9445-U4-22</t>
  </si>
  <si>
    <r>
      <t xml:space="preserve">H) Host Home Without Transportation Services (Unit=Daily)  </t>
    </r>
    <r>
      <rPr>
        <sz val="8"/>
        <color rgb="FFFF0000"/>
        <rFont val="Calibri"/>
        <family val="2"/>
        <scheme val="minor"/>
      </rPr>
      <t>(rates have been inflated for associated cost of living increases aligned with the D.C. Living Wage Act of 2006)</t>
    </r>
  </si>
  <si>
    <t>Host Home Basic Acuity</t>
  </si>
  <si>
    <t>T2033 UA </t>
  </si>
  <si>
    <t>Host Home Medium Acuity</t>
  </si>
  <si>
    <t>T2033 UB</t>
  </si>
  <si>
    <t>Host Home Intense Acuity</t>
  </si>
  <si>
    <t>T2033 UC</t>
  </si>
  <si>
    <t>Host Home High Acuity</t>
  </si>
  <si>
    <t>T2033 UD</t>
  </si>
  <si>
    <r>
      <t xml:space="preserve">(I) Daily Respite: </t>
    </r>
    <r>
      <rPr>
        <sz val="11"/>
        <color rgb="FFFF0000"/>
        <rFont val="Calibri"/>
        <family val="2"/>
        <scheme val="minor"/>
      </rPr>
      <t xml:space="preserve"> </t>
    </r>
    <r>
      <rPr>
        <sz val="8"/>
        <color rgb="FFFF0000"/>
        <rFont val="Calibri"/>
        <family val="2"/>
        <scheme val="minor"/>
      </rPr>
      <t>(rates have been inflated for associated cost of living increases aligned with the D.C. Living Wage Act of 2006, rates established in FY15)</t>
    </r>
  </si>
  <si>
    <t xml:space="preserve">Daily Respite (ONLY PROVIDED OUTSIDE OF THE PERSONS HOME)
</t>
  </si>
  <si>
    <t>S9125-U4</t>
  </si>
  <si>
    <t xml:space="preserve">Daily Respite, extended </t>
  </si>
  <si>
    <t>S9125-U4-22</t>
  </si>
  <si>
    <r>
      <t xml:space="preserve">(J) Assistive Technology: </t>
    </r>
    <r>
      <rPr>
        <sz val="8"/>
        <color rgb="FFFF0000"/>
        <rFont val="Calibri"/>
        <family val="2"/>
        <scheme val="minor"/>
      </rPr>
      <t xml:space="preserve"> (rates for maintenance will be comparable with costs in the D.C. Vocational Rehabilitation program, as well as past experience with services like Personal Emergency Response Systems are inflated annaually </t>
    </r>
    <r>
      <rPr>
        <b/>
        <sz val="11"/>
        <color theme="1"/>
        <rFont val="Calibri"/>
        <family val="2"/>
        <scheme val="minor"/>
      </rPr>
      <t>using the Cost of Living inflation factor for the DC Living Wage act of 2006.</t>
    </r>
  </si>
  <si>
    <t>Assistive Technology Goods &amp; Services</t>
  </si>
  <si>
    <t>T2029-U4</t>
  </si>
  <si>
    <t>1 Unit</t>
  </si>
  <si>
    <t>$10,000 over   5 year period</t>
  </si>
  <si>
    <t>$10,000 over 5 year period</t>
  </si>
  <si>
    <t>Assistive Technology Services</t>
  </si>
  <si>
    <t>T2029 U1</t>
  </si>
  <si>
    <t>Assistive Technology Ongoing</t>
  </si>
  <si>
    <t>T2029-U2</t>
  </si>
  <si>
    <t>Personal Emergency Response System Services</t>
  </si>
  <si>
    <t>Assistive Technology PERS</t>
  </si>
  <si>
    <t>S5160 U4</t>
  </si>
  <si>
    <t>One Installation</t>
  </si>
  <si>
    <t>S5161 U4</t>
  </si>
  <si>
    <t>Monthly</t>
  </si>
  <si>
    <r>
      <t xml:space="preserve"> K) One Time Transitional Services :</t>
    </r>
    <r>
      <rPr>
        <sz val="8"/>
        <color rgb="FFFF0000"/>
        <rFont val="Calibri"/>
        <family val="2"/>
        <scheme val="minor"/>
      </rPr>
      <t xml:space="preserve"> (This matches Community Transition, the DC EPD HCBS waiver equivalent service as well as the rate through the Money Follows the Person </t>
    </r>
    <r>
      <rPr>
        <b/>
        <sz val="11"/>
        <color theme="1"/>
        <rFont val="Calibri"/>
        <family val="2"/>
        <scheme val="minor"/>
      </rPr>
      <t>rates are inflated using the Cost of Living inflation factor for the DC Living Wage act of 2006.</t>
    </r>
  </si>
  <si>
    <t xml:space="preserve"> One-Time Tranmittal Services</t>
  </si>
  <si>
    <t>T2038 U4</t>
  </si>
  <si>
    <t>One Service</t>
  </si>
  <si>
    <r>
      <t xml:space="preserve">L) Skilled Nursing Servies, Personal Care, and Companion: </t>
    </r>
    <r>
      <rPr>
        <sz val="8"/>
        <color rgb="FFFF0000"/>
        <rFont val="Calibri"/>
        <family val="2"/>
        <scheme val="minor"/>
      </rPr>
      <t>(Skilled nursing and PCA are extension services from the State Plan and match the State Plan rates. Companion Services also match the State Plan Rate for PCA)</t>
    </r>
    <r>
      <rPr>
        <b/>
        <sz val="11"/>
        <rFont val="Calibri"/>
        <family val="2"/>
        <scheme val="minor"/>
      </rPr>
      <t xml:space="preserve"> are inflated using the Cost of Living inflation factor for the DC Living Wage act of 2006.</t>
    </r>
  </si>
  <si>
    <t>Skilled Nursing Visits</t>
  </si>
  <si>
    <t>G0299-U4</t>
  </si>
  <si>
    <t>Per Visit/15 minutes</t>
  </si>
  <si>
    <t>Skilled Nursing Initial Assessment</t>
  </si>
  <si>
    <t>T1001-U4</t>
  </si>
  <si>
    <t>Extended Nursing RN Services</t>
  </si>
  <si>
    <t>T1002-U4</t>
  </si>
  <si>
    <t>Extended Nursing LPN Services (1:1)</t>
  </si>
  <si>
    <t>T1003-U4</t>
  </si>
  <si>
    <t xml:space="preserve">Personal Care Services </t>
  </si>
  <si>
    <t>T1019-U1-22</t>
  </si>
  <si>
    <t>Companion Services Individual (1:1)</t>
  </si>
  <si>
    <t>S5135 - U1</t>
  </si>
  <si>
    <t>Companion Services Group (1:3)</t>
  </si>
  <si>
    <t>S5135 - U2</t>
  </si>
  <si>
    <r>
      <t xml:space="preserve">M) Meals (Day Habilitation and Individualized Day Supports): </t>
    </r>
    <r>
      <rPr>
        <sz val="8"/>
        <color rgb="FFFF0000"/>
        <rFont val="Calibri"/>
        <family val="2"/>
        <scheme val="minor"/>
      </rPr>
      <t xml:space="preserve">The rate was built at the time of the previous amendment based upon actual cost of services from local vendors and have been inflated in 2016 and 2017 using the </t>
    </r>
    <r>
      <rPr>
        <sz val="12"/>
        <color rgb="FFFF0000"/>
        <rFont val="Calibri"/>
        <family val="2"/>
        <scheme val="minor"/>
      </rPr>
      <t>CPI. In the future, will be inflated using the Cost of Living inflation factor for the DC Living Wage act of 2006.</t>
    </r>
  </si>
  <si>
    <t>Individualized Day Supports</t>
  </si>
  <si>
    <t>T2021 HI</t>
  </si>
  <si>
    <t>Individualized Day Supports with meals (1:3)</t>
  </si>
  <si>
    <t>Individualized Day Supports (1:1)</t>
  </si>
  <si>
    <t>T2021-U3</t>
  </si>
  <si>
    <t>Individualized Day meal modifier</t>
  </si>
  <si>
    <r>
      <t xml:space="preserve">N) Creative Art Therapies Services (Unit=15 minutes)  </t>
    </r>
    <r>
      <rPr>
        <sz val="8"/>
        <color rgb="FFFF0000"/>
        <rFont val="Calibri"/>
        <family val="2"/>
        <scheme val="minor"/>
      </rPr>
      <t xml:space="preserve">(Rates determined based on a market research in 2015 and have ben inflated by the </t>
    </r>
    <r>
      <rPr>
        <sz val="12"/>
        <color rgb="FFFF0000"/>
        <rFont val="Calibri"/>
        <family val="2"/>
        <scheme val="minor"/>
      </rPr>
      <t>CPI  since then).in the future they will be inflated using the Cost of Living inflation factor for the DC Living Wage act of 2006.</t>
    </r>
  </si>
  <si>
    <t>Art Therapy</t>
  </si>
  <si>
    <t>G0176-U5</t>
  </si>
  <si>
    <t>45 Minutes</t>
  </si>
  <si>
    <t>Art Therapy Extension</t>
  </si>
  <si>
    <t>G0176-U5-22</t>
  </si>
  <si>
    <t>Art Therapy Group</t>
  </si>
  <si>
    <t>G0176-U5-HQ</t>
  </si>
  <si>
    <t>Art Therapy Group Extension</t>
  </si>
  <si>
    <t>G0176-U5-HQ-22</t>
  </si>
  <si>
    <t>Dance Therapy</t>
  </si>
  <si>
    <t>G0176-U6</t>
  </si>
  <si>
    <t>Dance Therapy Extension</t>
  </si>
  <si>
    <t>G0176-U6-22</t>
  </si>
  <si>
    <t>Dance Therapy Group</t>
  </si>
  <si>
    <t>G0176-U6-HQ</t>
  </si>
  <si>
    <t>Dance Therapy Group Extension</t>
  </si>
  <si>
    <t>G0176-U6-HQ-22</t>
  </si>
  <si>
    <t>Drama Therapy</t>
  </si>
  <si>
    <t>G0176-U7</t>
  </si>
  <si>
    <t>Drama Therapy Extension</t>
  </si>
  <si>
    <t>G0176-U7-22</t>
  </si>
  <si>
    <t>Drama Therapy Group</t>
  </si>
  <si>
    <t>G0176-U7-HQ</t>
  </si>
  <si>
    <t>Drama Therapy Group Extension</t>
  </si>
  <si>
    <t>G0176-U7-HQ-22</t>
  </si>
  <si>
    <t>Music Therapy</t>
  </si>
  <si>
    <t>G0176-U8</t>
  </si>
  <si>
    <t>Music Therapy Extension</t>
  </si>
  <si>
    <t>G0176-U8-22</t>
  </si>
  <si>
    <t>Music Therapy Group</t>
  </si>
  <si>
    <t>G0176-U8-HQ</t>
  </si>
  <si>
    <t>Music Therapy Group Extension</t>
  </si>
  <si>
    <t>G0176-U8-HQ-22</t>
  </si>
  <si>
    <r>
      <t xml:space="preserve">O) </t>
    </r>
    <r>
      <rPr>
        <b/>
        <sz val="11"/>
        <color theme="1"/>
        <rFont val="Calibri"/>
        <family val="2"/>
        <scheme val="minor"/>
      </rPr>
      <t>Dental</t>
    </r>
    <r>
      <rPr>
        <b/>
        <sz val="11"/>
        <rFont val="Calibri"/>
        <family val="2"/>
        <scheme val="minor"/>
      </rPr>
      <t xml:space="preserve"> (</t>
    </r>
    <r>
      <rPr>
        <sz val="8"/>
        <rFont val="Calibri"/>
        <family val="2"/>
        <scheme val="minor"/>
      </rPr>
      <t>The Dental rate is an enhancement to the State Plan rate that was developed through a collaborative process that involved the state DD and Medicaid agencies</t>
    </r>
    <r>
      <rPr>
        <b/>
        <sz val="11"/>
        <rFont val="Calibri"/>
        <family val="2"/>
        <scheme val="minor"/>
      </rPr>
      <t>)</t>
    </r>
  </si>
  <si>
    <t xml:space="preserve">F) New Waiver Service </t>
  </si>
  <si>
    <t>Self Direction</t>
  </si>
  <si>
    <t>Hour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</si>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</sst>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8"/>
      <color rgb="FFFF0000"/>
      <name val="Calibri"/>
      <family val="2"/>
      <scheme val="minor"/>
    </font>
    <font>
      <b/>
      <sz val="11"/>
      <name val="Calibri"/>
      <family val="2"/>
      <scheme val="minor"/>
    </font>
    <font>
      <b/>
      <sz val="10"/>
      <name val="Calibri"/>
      <family val="2"/>
      <scheme val="minor"/>
    </font>
    <font>
      <sz val="11"/>
      <name val="Calibri"/>
      <family val="2"/>
      <scheme val="minor"/>
    </font>
    <font>
      <sz val="10"/>
      <color rgb="FFFF0000"/>
      <name val="Calibri"/>
      <family val="2"/>
      <scheme val="minor"/>
    </font>
    <font>
      <b/>
      <sz val="7"/>
      <color theme="1"/>
      <name val="Times New Roman"/>
      <family val="1"/>
    </font>
    <font>
      <b/>
      <sz val="11"/>
      <color rgb="FFFF0000"/>
      <name val="Calibri"/>
      <family val="2"/>
      <scheme val="minor"/>
    </font>
    <font>
      <sz val="10"/>
      <name val="Calibri"/>
      <family val="2"/>
      <scheme val="minor"/>
    </font>
    <font>
      <sz val="12"/>
      <color rgb="FFFF0000"/>
      <name val="Calibri"/>
      <family val="2"/>
      <scheme val="minor"/>
    </font>
    <font>
      <sz val="8"/>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4"/>
        <bgColor theme="4"/>
      </patternFill>
    </fill>
    <fill>
      <patternFill patternType="solid">
        <fgColor theme="4"/>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theme="4" tint="0.79998168889431442"/>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theme="4" tint="0.39997558519241921"/>
      </top>
      <bottom style="thin">
        <color theme="4" tint="0.39997558519241921"/>
      </bottom>
      <diagonal/>
    </border>
    <border>
      <left style="medium">
        <color indexed="64"/>
      </left>
      <right style="thin">
        <color indexed="64"/>
      </right>
      <top style="thin">
        <color theme="4" tint="0.39997558519241921"/>
      </top>
      <bottom style="thin">
        <color theme="4" tint="0.39997558519241921"/>
      </bottom>
      <diagonal/>
    </border>
    <border>
      <left style="medium">
        <color indexed="64"/>
      </left>
      <right style="thin">
        <color indexed="64"/>
      </right>
      <top style="thin">
        <color theme="4" tint="0.39997558519241921"/>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0" fillId="2" borderId="0" xfId="0" applyFill="1"/>
    <xf numFmtId="164" fontId="0" fillId="2" borderId="0" xfId="3" applyNumberFormat="1" applyFont="1" applyFill="1"/>
    <xf numFmtId="0" fontId="2" fillId="3" borderId="1" xfId="0" applyNumberFormat="1" applyFont="1" applyFill="1" applyBorder="1"/>
    <xf numFmtId="0" fontId="2" fillId="3" borderId="1" xfId="0" applyNumberFormat="1" applyFont="1" applyFill="1" applyBorder="1" applyAlignment="1">
      <alignment horizontal="center"/>
    </xf>
    <xf numFmtId="0" fontId="6" fillId="4" borderId="1" xfId="1" applyNumberFormat="1" applyFont="1" applyFill="1" applyBorder="1" applyAlignment="1">
      <alignment horizontal="center" wrapText="1"/>
    </xf>
    <xf numFmtId="0" fontId="7" fillId="4" borderId="1"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6" fillId="5" borderId="2" xfId="0" applyNumberFormat="1" applyFont="1" applyFill="1" applyBorder="1" applyAlignment="1">
      <alignment horizontal="left"/>
    </xf>
    <xf numFmtId="0" fontId="6" fillId="5" borderId="3" xfId="0" applyNumberFormat="1" applyFont="1" applyFill="1" applyBorder="1" applyAlignment="1">
      <alignment horizontal="left"/>
    </xf>
    <xf numFmtId="0" fontId="6" fillId="5" borderId="4" xfId="0" applyNumberFormat="1" applyFont="1" applyFill="1" applyBorder="1" applyAlignment="1">
      <alignment horizontal="left"/>
    </xf>
    <xf numFmtId="0" fontId="6" fillId="0" borderId="0" xfId="0" applyNumberFormat="1" applyFont="1" applyFill="1" applyBorder="1" applyAlignment="1">
      <alignment horizontal="left"/>
    </xf>
    <xf numFmtId="0" fontId="0" fillId="0" borderId="0" xfId="0" applyFill="1"/>
    <xf numFmtId="0" fontId="8" fillId="0" borderId="5" xfId="0" applyNumberFormat="1" applyFont="1" applyFill="1" applyBorder="1" applyAlignment="1">
      <alignment vertical="center"/>
    </xf>
    <xf numFmtId="0" fontId="8" fillId="0" borderId="6" xfId="0" applyNumberFormat="1" applyFont="1" applyFill="1" applyBorder="1" applyAlignment="1">
      <alignment horizontal="center"/>
    </xf>
    <xf numFmtId="8" fontId="8" fillId="6" borderId="7" xfId="0" applyNumberFormat="1" applyFont="1" applyFill="1" applyBorder="1" applyAlignment="1">
      <alignment horizontal="center"/>
    </xf>
    <xf numFmtId="44" fontId="6" fillId="7" borderId="8" xfId="0" applyNumberFormat="1" applyFont="1" applyFill="1" applyBorder="1" applyAlignment="1">
      <alignment horizontal="center"/>
    </xf>
    <xf numFmtId="8" fontId="6" fillId="0" borderId="0" xfId="0" applyNumberFormat="1" applyFont="1" applyFill="1" applyBorder="1" applyAlignment="1">
      <alignment horizontal="center"/>
    </xf>
    <xf numFmtId="44" fontId="0" fillId="0" borderId="0" xfId="3" applyNumberFormat="1" applyFont="1"/>
    <xf numFmtId="44" fontId="0" fillId="0" borderId="0" xfId="0" applyNumberFormat="1"/>
    <xf numFmtId="0" fontId="8" fillId="0" borderId="9" xfId="0" applyNumberFormat="1" applyFont="1" applyFill="1" applyBorder="1" applyAlignment="1">
      <alignment vertical="center"/>
    </xf>
    <xf numFmtId="0" fontId="8" fillId="0" borderId="10" xfId="0" applyNumberFormat="1" applyFont="1" applyFill="1" applyBorder="1" applyAlignment="1">
      <alignment horizontal="center"/>
    </xf>
    <xf numFmtId="8" fontId="8" fillId="6" borderId="11" xfId="0" applyNumberFormat="1" applyFont="1" applyFill="1" applyBorder="1" applyAlignment="1">
      <alignment horizontal="center"/>
    </xf>
    <xf numFmtId="44" fontId="6" fillId="7" borderId="12" xfId="0" applyNumberFormat="1" applyFont="1" applyFill="1" applyBorder="1" applyAlignment="1">
      <alignment horizontal="center"/>
    </xf>
    <xf numFmtId="9" fontId="6" fillId="0" borderId="0" xfId="3" applyFont="1" applyFill="1" applyBorder="1" applyAlignment="1">
      <alignment horizontal="center"/>
    </xf>
    <xf numFmtId="8" fontId="0" fillId="8" borderId="12" xfId="0" applyNumberFormat="1" applyFill="1" applyBorder="1"/>
    <xf numFmtId="0" fontId="8" fillId="0" borderId="9" xfId="0" applyNumberFormat="1" applyFont="1" applyFill="1" applyBorder="1"/>
    <xf numFmtId="0" fontId="8" fillId="0" borderId="13" xfId="0" applyNumberFormat="1" applyFont="1" applyFill="1" applyBorder="1"/>
    <xf numFmtId="0" fontId="8" fillId="0" borderId="14" xfId="0" applyNumberFormat="1" applyFont="1" applyFill="1" applyBorder="1" applyAlignment="1">
      <alignment horizontal="center"/>
    </xf>
    <xf numFmtId="8" fontId="8" fillId="6" borderId="15" xfId="0" applyNumberFormat="1" applyFont="1" applyFill="1" applyBorder="1" applyAlignment="1">
      <alignment horizontal="center"/>
    </xf>
    <xf numFmtId="8" fontId="0" fillId="8" borderId="16" xfId="0" applyNumberFormat="1" applyFill="1" applyBorder="1"/>
    <xf numFmtId="0" fontId="6" fillId="5" borderId="17" xfId="0" applyNumberFormat="1" applyFont="1" applyFill="1" applyBorder="1" applyAlignment="1">
      <alignment horizontal="left"/>
    </xf>
    <xf numFmtId="164" fontId="0" fillId="0" borderId="0" xfId="3" applyNumberFormat="1" applyFont="1" applyFill="1"/>
    <xf numFmtId="0" fontId="8" fillId="0" borderId="5" xfId="0" applyNumberFormat="1" applyFont="1" applyFill="1" applyBorder="1"/>
    <xf numFmtId="8" fontId="0" fillId="0" borderId="0" xfId="0" applyNumberFormat="1"/>
    <xf numFmtId="0" fontId="8" fillId="0" borderId="13" xfId="0" applyNumberFormat="1" applyFont="1" applyFill="1" applyBorder="1" applyAlignment="1">
      <alignment vertical="center"/>
    </xf>
    <xf numFmtId="44" fontId="6" fillId="7" borderId="16" xfId="0" applyNumberFormat="1" applyFont="1" applyFill="1" applyBorder="1" applyAlignment="1">
      <alignment horizont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xf>
    <xf numFmtId="8" fontId="8" fillId="0" borderId="0" xfId="0" applyNumberFormat="1" applyFont="1" applyFill="1" applyBorder="1" applyAlignment="1">
      <alignment horizont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18" xfId="0" applyFont="1" applyFill="1" applyBorder="1" applyAlignment="1">
      <alignment horizontal="left"/>
    </xf>
    <xf numFmtId="0" fontId="6" fillId="5" borderId="18" xfId="0" applyNumberFormat="1" applyFont="1" applyFill="1" applyBorder="1" applyAlignment="1">
      <alignment horizontal="left"/>
    </xf>
    <xf numFmtId="0" fontId="8" fillId="0" borderId="5" xfId="0" applyNumberFormat="1" applyFont="1" applyFill="1" applyBorder="1" applyAlignment="1">
      <alignment horizontal="left" indent="2"/>
    </xf>
    <xf numFmtId="8" fontId="6" fillId="5" borderId="8" xfId="0" applyNumberFormat="1" applyFont="1" applyFill="1" applyBorder="1" applyAlignment="1">
      <alignment horizontal="center"/>
    </xf>
    <xf numFmtId="0" fontId="8" fillId="0" borderId="9" xfId="0" applyNumberFormat="1" applyFont="1" applyFill="1" applyBorder="1" applyAlignment="1">
      <alignment horizontal="left" indent="2"/>
    </xf>
    <xf numFmtId="8" fontId="6" fillId="5" borderId="12" xfId="0" applyNumberFormat="1" applyFont="1" applyFill="1" applyBorder="1" applyAlignment="1">
      <alignment horizontal="center"/>
    </xf>
    <xf numFmtId="0" fontId="6" fillId="0" borderId="9" xfId="0" applyNumberFormat="1" applyFont="1" applyFill="1" applyBorder="1"/>
    <xf numFmtId="8" fontId="6" fillId="5" borderId="16" xfId="0" applyNumberFormat="1" applyFont="1" applyFill="1" applyBorder="1" applyAlignment="1">
      <alignment horizontal="center"/>
    </xf>
    <xf numFmtId="0" fontId="8" fillId="9" borderId="5" xfId="0" applyNumberFormat="1" applyFont="1" applyFill="1" applyBorder="1"/>
    <xf numFmtId="0" fontId="8" fillId="9" borderId="6" xfId="0" applyNumberFormat="1" applyFont="1" applyFill="1" applyBorder="1" applyAlignment="1">
      <alignment horizontal="center"/>
    </xf>
    <xf numFmtId="8" fontId="8" fillId="9" borderId="7" xfId="0" applyNumberFormat="1" applyFont="1" applyFill="1" applyBorder="1" applyAlignment="1">
      <alignment horizontal="center"/>
    </xf>
    <xf numFmtId="8" fontId="6" fillId="9" borderId="8" xfId="0" applyNumberFormat="1" applyFont="1" applyFill="1" applyBorder="1" applyAlignment="1">
      <alignment horizontal="center"/>
    </xf>
    <xf numFmtId="0" fontId="8" fillId="9" borderId="9" xfId="0" applyNumberFormat="1" applyFont="1" applyFill="1" applyBorder="1"/>
    <xf numFmtId="0" fontId="8" fillId="9" borderId="10" xfId="0" applyNumberFormat="1" applyFont="1" applyFill="1" applyBorder="1" applyAlignment="1">
      <alignment horizontal="center"/>
    </xf>
    <xf numFmtId="8" fontId="8" fillId="9" borderId="11" xfId="0" applyNumberFormat="1" applyFont="1" applyFill="1" applyBorder="1" applyAlignment="1">
      <alignment horizontal="center"/>
    </xf>
    <xf numFmtId="8" fontId="6" fillId="9" borderId="12" xfId="0" applyNumberFormat="1" applyFont="1" applyFill="1" applyBorder="1" applyAlignment="1">
      <alignment horizontal="center"/>
    </xf>
    <xf numFmtId="0" fontId="8" fillId="0" borderId="0" xfId="0" applyNumberFormat="1" applyFont="1" applyFill="1" applyBorder="1"/>
    <xf numFmtId="0" fontId="6" fillId="6" borderId="2" xfId="0" applyNumberFormat="1" applyFont="1" applyFill="1" applyBorder="1" applyAlignment="1">
      <alignment horizontal="left" vertical="center"/>
    </xf>
    <xf numFmtId="0" fontId="6" fillId="6" borderId="3" xfId="0" applyNumberFormat="1" applyFont="1" applyFill="1" applyBorder="1" applyAlignment="1">
      <alignment horizontal="left" vertical="center"/>
    </xf>
    <xf numFmtId="0" fontId="5" fillId="6" borderId="2" xfId="0" applyFont="1" applyFill="1" applyBorder="1" applyAlignment="1">
      <alignment horizontal="left" wrapText="1"/>
    </xf>
    <xf numFmtId="0" fontId="5" fillId="6" borderId="3" xfId="0" applyFont="1" applyFill="1" applyBorder="1" applyAlignment="1">
      <alignment horizontal="left" wrapText="1"/>
    </xf>
    <xf numFmtId="0" fontId="5" fillId="6" borderId="4" xfId="0" applyFont="1" applyFill="1" applyBorder="1" applyAlignment="1">
      <alignment horizontal="left" wrapText="1"/>
    </xf>
    <xf numFmtId="0" fontId="6" fillId="9" borderId="5" xfId="0" applyNumberFormat="1" applyFont="1" applyFill="1" applyBorder="1"/>
    <xf numFmtId="0" fontId="6" fillId="9" borderId="8" xfId="0" applyNumberFormat="1" applyFont="1" applyFill="1" applyBorder="1" applyAlignment="1">
      <alignment horizontal="center"/>
    </xf>
    <xf numFmtId="0" fontId="6" fillId="9" borderId="9" xfId="0" applyNumberFormat="1" applyFont="1" applyFill="1" applyBorder="1"/>
    <xf numFmtId="0" fontId="8" fillId="9" borderId="11" xfId="0" applyNumberFormat="1" applyFont="1" applyFill="1" applyBorder="1" applyAlignment="1">
      <alignment horizontal="center"/>
    </xf>
    <xf numFmtId="0" fontId="6" fillId="9" borderId="12" xfId="0" applyNumberFormat="1" applyFont="1" applyFill="1" applyBorder="1" applyAlignment="1">
      <alignment horizontal="center"/>
    </xf>
    <xf numFmtId="0" fontId="8" fillId="9" borderId="10" xfId="0" applyNumberFormat="1" applyFont="1" applyFill="1" applyBorder="1" applyAlignment="1">
      <alignment horizontal="center" vertical="center"/>
    </xf>
    <xf numFmtId="0" fontId="8" fillId="9" borderId="13" xfId="0" applyNumberFormat="1" applyFont="1" applyFill="1" applyBorder="1"/>
    <xf numFmtId="0" fontId="8" fillId="9" borderId="14" xfId="0" applyNumberFormat="1" applyFont="1" applyFill="1" applyBorder="1" applyAlignment="1">
      <alignment horizontal="center"/>
    </xf>
    <xf numFmtId="8" fontId="8" fillId="9" borderId="15" xfId="0" applyNumberFormat="1" applyFont="1" applyFill="1" applyBorder="1" applyAlignment="1">
      <alignment horizontal="center"/>
    </xf>
    <xf numFmtId="8" fontId="6" fillId="9" borderId="16" xfId="0" applyNumberFormat="1" applyFont="1" applyFill="1" applyBorder="1" applyAlignment="1">
      <alignment horizontal="center"/>
    </xf>
    <xf numFmtId="0" fontId="8" fillId="0" borderId="0" xfId="0" applyNumberFormat="1" applyFont="1" applyFill="1"/>
    <xf numFmtId="0" fontId="6" fillId="6" borderId="4" xfId="0" applyNumberFormat="1" applyFont="1" applyFill="1" applyBorder="1" applyAlignment="1">
      <alignment horizontal="left" vertical="center"/>
    </xf>
    <xf numFmtId="0" fontId="8" fillId="9" borderId="5" xfId="0" applyNumberFormat="1" applyFont="1" applyFill="1" applyBorder="1" applyAlignment="1">
      <alignment horizontal="left" indent="2"/>
    </xf>
    <xf numFmtId="0" fontId="8" fillId="9" borderId="9" xfId="0" applyNumberFormat="1" applyFont="1" applyFill="1" applyBorder="1" applyAlignment="1">
      <alignment horizontal="left" indent="2"/>
    </xf>
    <xf numFmtId="0" fontId="6" fillId="0" borderId="13" xfId="0" applyNumberFormat="1" applyFont="1" applyFill="1" applyBorder="1"/>
    <xf numFmtId="0" fontId="8" fillId="0" borderId="14" xfId="0" applyNumberFormat="1" applyFont="1" applyFill="1" applyBorder="1" applyAlignment="1">
      <alignment horizontal="center" vertical="center"/>
    </xf>
    <xf numFmtId="8" fontId="8" fillId="6" borderId="19" xfId="0" applyNumberFormat="1" applyFont="1" applyFill="1" applyBorder="1" applyAlignment="1">
      <alignment horizontal="center"/>
    </xf>
    <xf numFmtId="8" fontId="8" fillId="6" borderId="20" xfId="0" applyNumberFormat="1" applyFont="1" applyFill="1" applyBorder="1" applyAlignment="1">
      <alignment horizontal="center"/>
    </xf>
    <xf numFmtId="0" fontId="8" fillId="9" borderId="21" xfId="0" applyNumberFormat="1" applyFont="1" applyFill="1" applyBorder="1" applyAlignment="1">
      <alignment horizontal="center"/>
    </xf>
    <xf numFmtId="8" fontId="8" fillId="9" borderId="20" xfId="0" applyNumberFormat="1" applyFont="1" applyFill="1" applyBorder="1" applyAlignment="1">
      <alignment horizontal="center"/>
    </xf>
    <xf numFmtId="0" fontId="8" fillId="9" borderId="22" xfId="0" applyNumberFormat="1" applyFont="1" applyFill="1" applyBorder="1" applyAlignment="1">
      <alignment horizontal="center"/>
    </xf>
    <xf numFmtId="8" fontId="8" fillId="9" borderId="23" xfId="0" applyNumberFormat="1" applyFont="1" applyFill="1" applyBorder="1" applyAlignment="1">
      <alignment horizontal="center"/>
    </xf>
    <xf numFmtId="0" fontId="0" fillId="0" borderId="24" xfId="0" applyBorder="1"/>
    <xf numFmtId="0" fontId="0" fillId="0" borderId="0" xfId="0" applyBorder="1"/>
    <xf numFmtId="44" fontId="0" fillId="0" borderId="0" xfId="2" applyFont="1" applyFill="1" applyBorder="1"/>
    <xf numFmtId="0" fontId="0" fillId="0" borderId="25" xfId="0" applyFill="1" applyBorder="1"/>
    <xf numFmtId="0" fontId="8" fillId="9" borderId="26" xfId="0" applyNumberFormat="1" applyFont="1" applyFill="1" applyBorder="1"/>
    <xf numFmtId="0" fontId="8" fillId="9" borderId="27" xfId="0" applyNumberFormat="1" applyFont="1" applyFill="1" applyBorder="1"/>
    <xf numFmtId="0" fontId="8" fillId="9" borderId="28" xfId="0" applyNumberFormat="1" applyFont="1" applyFill="1" applyBorder="1"/>
    <xf numFmtId="0" fontId="8" fillId="5" borderId="2" xfId="0" applyNumberFormat="1" applyFont="1" applyFill="1" applyBorder="1" applyAlignment="1">
      <alignment horizontal="left" wrapText="1"/>
    </xf>
    <xf numFmtId="0" fontId="8" fillId="5" borderId="3" xfId="0" applyNumberFormat="1" applyFont="1" applyFill="1" applyBorder="1" applyAlignment="1">
      <alignment horizontal="left" wrapText="1"/>
    </xf>
    <xf numFmtId="0" fontId="8" fillId="5" borderId="4" xfId="0" applyNumberFormat="1" applyFont="1" applyFill="1" applyBorder="1" applyAlignment="1">
      <alignment horizontal="left" wrapText="1"/>
    </xf>
    <xf numFmtId="0" fontId="8" fillId="0" borderId="13" xfId="0" applyNumberFormat="1" applyFont="1" applyFill="1" applyBorder="1" applyAlignment="1">
      <alignment horizontal="left" indent="2"/>
    </xf>
    <xf numFmtId="0" fontId="6" fillId="10" borderId="2" xfId="0" applyNumberFormat="1" applyFont="1" applyFill="1" applyBorder="1" applyAlignment="1">
      <alignment horizontal="left"/>
    </xf>
    <xf numFmtId="0" fontId="6" fillId="10" borderId="3" xfId="0" applyNumberFormat="1" applyFont="1" applyFill="1" applyBorder="1" applyAlignment="1">
      <alignment horizontal="left"/>
    </xf>
    <xf numFmtId="0" fontId="6" fillId="10" borderId="4" xfId="0" applyNumberFormat="1" applyFont="1" applyFill="1" applyBorder="1" applyAlignment="1">
      <alignment horizontal="left"/>
    </xf>
    <xf numFmtId="0" fontId="8" fillId="0" borderId="29" xfId="0" applyNumberFormat="1" applyFont="1" applyFill="1" applyBorder="1"/>
    <xf numFmtId="0" fontId="8" fillId="0" borderId="30" xfId="0" applyNumberFormat="1" applyFont="1" applyFill="1" applyBorder="1" applyAlignment="1">
      <alignment horizontal="center"/>
    </xf>
    <xf numFmtId="8" fontId="8" fillId="0" borderId="31" xfId="0" applyNumberFormat="1" applyFont="1" applyFill="1" applyBorder="1" applyAlignment="1">
      <alignment horizontal="center"/>
    </xf>
    <xf numFmtId="8" fontId="6" fillId="0" borderId="25" xfId="0" applyNumberFormat="1" applyFont="1" applyFill="1" applyBorder="1" applyAlignment="1">
      <alignment horizontal="center"/>
    </xf>
    <xf numFmtId="8" fontId="0" fillId="0" borderId="0" xfId="0" applyNumberFormat="1" applyFill="1"/>
    <xf numFmtId="44" fontId="0" fillId="0" borderId="0" xfId="0" applyNumberFormat="1" applyFill="1"/>
    <xf numFmtId="0" fontId="6" fillId="5" borderId="32" xfId="0" applyFont="1" applyFill="1" applyBorder="1" applyAlignment="1">
      <alignment wrapText="1"/>
    </xf>
    <xf numFmtId="0" fontId="8" fillId="5" borderId="33" xfId="0" applyNumberFormat="1" applyFont="1" applyFill="1" applyBorder="1" applyAlignment="1">
      <alignment horizontal="center"/>
    </xf>
    <xf numFmtId="8" fontId="8" fillId="5" borderId="34" xfId="0" applyNumberFormat="1" applyFont="1" applyFill="1" applyBorder="1" applyAlignment="1">
      <alignment horizontal="center"/>
    </xf>
    <xf numFmtId="0" fontId="8" fillId="5" borderId="35" xfId="0" applyNumberFormat="1" applyFont="1" applyFill="1" applyBorder="1" applyAlignment="1">
      <alignment horizontal="center"/>
    </xf>
    <xf numFmtId="0" fontId="12" fillId="9" borderId="5" xfId="0" applyNumberFormat="1" applyFont="1" applyFill="1" applyBorder="1" applyAlignment="1">
      <alignment wrapText="1"/>
    </xf>
    <xf numFmtId="0" fontId="12" fillId="9" borderId="9" xfId="0" applyNumberFormat="1" applyFont="1" applyFill="1" applyBorder="1" applyAlignment="1">
      <alignment wrapText="1"/>
    </xf>
    <xf numFmtId="0" fontId="8" fillId="9" borderId="9" xfId="0" applyNumberFormat="1" applyFont="1" applyFill="1" applyBorder="1" applyAlignment="1">
      <alignment vertical="center" wrapText="1"/>
    </xf>
    <xf numFmtId="0" fontId="8" fillId="9" borderId="13" xfId="0" applyNumberFormat="1" applyFont="1" applyFill="1" applyBorder="1" applyAlignment="1">
      <alignment horizontal="left" vertical="center"/>
    </xf>
    <xf numFmtId="0" fontId="6" fillId="10" borderId="18" xfId="0" applyNumberFormat="1" applyFont="1" applyFill="1" applyBorder="1" applyAlignment="1">
      <alignment horizontal="left"/>
    </xf>
    <xf numFmtId="0" fontId="8" fillId="0" borderId="6"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0" fillId="5" borderId="2" xfId="0" applyFill="1" applyBorder="1" applyAlignment="1">
      <alignment horizontal="left"/>
    </xf>
    <xf numFmtId="0" fontId="0" fillId="5" borderId="3" xfId="0" applyFill="1" applyBorder="1" applyAlignment="1">
      <alignment horizontal="left"/>
    </xf>
    <xf numFmtId="0" fontId="0" fillId="5" borderId="18" xfId="0" applyFill="1" applyBorder="1" applyAlignment="1">
      <alignment horizontal="left"/>
    </xf>
    <xf numFmtId="0" fontId="4" fillId="5" borderId="36" xfId="0" applyFont="1" applyFill="1" applyBorder="1" applyAlignment="1">
      <alignment horizontal="left"/>
    </xf>
    <xf numFmtId="0" fontId="4" fillId="5" borderId="37" xfId="0" applyFont="1" applyFill="1" applyBorder="1" applyAlignment="1">
      <alignment horizontal="left"/>
    </xf>
    <xf numFmtId="0" fontId="4" fillId="5" borderId="4" xfId="0" applyFont="1" applyFill="1" applyBorder="1" applyAlignment="1">
      <alignment horizontal="left"/>
    </xf>
    <xf numFmtId="2" fontId="8" fillId="9" borderId="7" xfId="0" applyNumberFormat="1" applyFont="1" applyFill="1" applyBorder="1" applyAlignment="1">
      <alignment horizontal="center" wrapText="1"/>
    </xf>
    <xf numFmtId="2" fontId="8" fillId="9" borderId="8" xfId="0" applyNumberFormat="1" applyFont="1" applyFill="1" applyBorder="1" applyAlignment="1">
      <alignment horizontal="center" wrapText="1"/>
    </xf>
    <xf numFmtId="2" fontId="8" fillId="9" borderId="11" xfId="0" applyNumberFormat="1" applyFont="1" applyFill="1" applyBorder="1" applyAlignment="1">
      <alignment horizontal="center"/>
    </xf>
    <xf numFmtId="2" fontId="8" fillId="9" borderId="15" xfId="0" applyNumberFormat="1" applyFont="1" applyFill="1" applyBorder="1" applyAlignment="1">
      <alignment horizontal="center"/>
    </xf>
    <xf numFmtId="0" fontId="8" fillId="0" borderId="0" xfId="0" applyNumberFormat="1" applyFont="1" applyBorder="1"/>
    <xf numFmtId="0" fontId="8" fillId="0" borderId="0" xfId="0" applyNumberFormat="1" applyFont="1" applyBorder="1" applyAlignment="1">
      <alignment horizontal="center"/>
    </xf>
    <xf numFmtId="2" fontId="8" fillId="0" borderId="0" xfId="0" applyNumberFormat="1" applyFont="1" applyFill="1" applyBorder="1" applyAlignment="1">
      <alignment horizontal="center"/>
    </xf>
    <xf numFmtId="0" fontId="6" fillId="5" borderId="38" xfId="0" applyNumberFormat="1" applyFont="1" applyFill="1" applyBorder="1"/>
    <xf numFmtId="0" fontId="8" fillId="5" borderId="39" xfId="0" applyNumberFormat="1" applyFont="1" applyFill="1" applyBorder="1" applyAlignment="1">
      <alignment horizontal="center"/>
    </xf>
    <xf numFmtId="0" fontId="8" fillId="5" borderId="40" xfId="0" applyNumberFormat="1" applyFont="1" applyFill="1" applyBorder="1" applyAlignment="1">
      <alignment horizontal="center"/>
    </xf>
    <xf numFmtId="2" fontId="0" fillId="9" borderId="7" xfId="0" applyNumberFormat="1" applyFont="1" applyFill="1" applyBorder="1" applyAlignment="1">
      <alignment horizontal="center"/>
    </xf>
    <xf numFmtId="2" fontId="0" fillId="9" borderId="15" xfId="0" applyNumberFormat="1" applyFont="1" applyFill="1" applyBorder="1" applyAlignment="1">
      <alignment horizontal="center"/>
    </xf>
    <xf numFmtId="2" fontId="0" fillId="0" borderId="0" xfId="0" applyNumberFormat="1" applyFont="1" applyFill="1" applyBorder="1" applyAlignment="1">
      <alignment horizontal="center"/>
    </xf>
    <xf numFmtId="0" fontId="6" fillId="0" borderId="41" xfId="0" applyNumberFormat="1" applyFont="1" applyFill="1" applyBorder="1"/>
    <xf numFmtId="0" fontId="8" fillId="0" borderId="42" xfId="0" applyNumberFormat="1" applyFont="1" applyFill="1" applyBorder="1" applyAlignment="1">
      <alignment horizontal="center" vertical="center"/>
    </xf>
    <xf numFmtId="0" fontId="8" fillId="0" borderId="43" xfId="0" applyNumberFormat="1" applyFont="1" applyFill="1" applyBorder="1" applyAlignment="1">
      <alignment horizontal="center"/>
    </xf>
    <xf numFmtId="8" fontId="8" fillId="6" borderId="1" xfId="0" applyNumberFormat="1" applyFont="1" applyFill="1" applyBorder="1" applyAlignment="1">
      <alignment horizontal="center"/>
    </xf>
    <xf numFmtId="8" fontId="6" fillId="5" borderId="1" xfId="0" applyNumberFormat="1" applyFont="1" applyFill="1" applyBorder="1" applyAlignment="1">
      <alignment horizontal="center"/>
    </xf>
    <xf numFmtId="0" fontId="6" fillId="0" borderId="5" xfId="0" applyNumberFormat="1" applyFont="1" applyFill="1" applyBorder="1"/>
    <xf numFmtId="8" fontId="6" fillId="5" borderId="44" xfId="0" applyNumberFormat="1" applyFont="1" applyFill="1" applyBorder="1" applyAlignment="1">
      <alignment horizontal="center"/>
    </xf>
    <xf numFmtId="0" fontId="8" fillId="0" borderId="9" xfId="0" applyNumberFormat="1" applyFont="1" applyFill="1" applyBorder="1" applyAlignment="1">
      <alignment horizontal="left"/>
    </xf>
    <xf numFmtId="0" fontId="8" fillId="0" borderId="13" xfId="0" applyNumberFormat="1" applyFont="1" applyFill="1" applyBorder="1" applyAlignment="1">
      <alignment horizontal="left"/>
    </xf>
    <xf numFmtId="0" fontId="6" fillId="5" borderId="2" xfId="0" applyNumberFormat="1" applyFont="1" applyFill="1" applyBorder="1" applyAlignment="1">
      <alignment horizontal="left" wrapText="1"/>
    </xf>
    <xf numFmtId="0" fontId="6" fillId="5" borderId="3" xfId="0" applyNumberFormat="1" applyFont="1" applyFill="1" applyBorder="1" applyAlignment="1">
      <alignment horizontal="left" wrapText="1"/>
    </xf>
    <xf numFmtId="0" fontId="6" fillId="5" borderId="4" xfId="0" applyNumberFormat="1" applyFont="1" applyFill="1" applyBorder="1" applyAlignment="1">
      <alignment horizontal="left" wrapText="1"/>
    </xf>
    <xf numFmtId="0" fontId="6" fillId="5" borderId="8" xfId="0" applyNumberFormat="1" applyFont="1" applyFill="1" applyBorder="1" applyAlignment="1">
      <alignment horizontal="center"/>
    </xf>
    <xf numFmtId="0" fontId="8" fillId="9" borderId="14" xfId="0" applyNumberFormat="1" applyFont="1" applyFill="1" applyBorder="1" applyAlignment="1">
      <alignment horizontal="center" vertical="center"/>
    </xf>
    <xf numFmtId="0" fontId="6" fillId="5" borderId="36" xfId="0" applyNumberFormat="1" applyFont="1" applyFill="1" applyBorder="1" applyAlignment="1">
      <alignment horizontal="left"/>
    </xf>
    <xf numFmtId="0" fontId="6" fillId="5" borderId="37" xfId="0" applyNumberFormat="1" applyFont="1" applyFill="1" applyBorder="1" applyAlignment="1">
      <alignment horizontal="left"/>
    </xf>
    <xf numFmtId="0" fontId="8" fillId="9" borderId="6" xfId="0" applyNumberFormat="1" applyFont="1" applyFill="1" applyBorder="1" applyAlignment="1">
      <alignment horizontal="left"/>
    </xf>
    <xf numFmtId="0" fontId="8" fillId="9" borderId="10" xfId="0" applyNumberFormat="1" applyFont="1" applyFill="1" applyBorder="1" applyAlignment="1">
      <alignment horizontal="left"/>
    </xf>
    <xf numFmtId="0" fontId="8" fillId="9" borderId="13" xfId="0" applyNumberFormat="1" applyFont="1" applyFill="1" applyBorder="1" applyAlignment="1">
      <alignment horizontal="left" indent="2"/>
    </xf>
    <xf numFmtId="0" fontId="8" fillId="9" borderId="14" xfId="0" applyNumberFormat="1" applyFont="1" applyFill="1" applyBorder="1" applyAlignment="1">
      <alignment horizontal="left"/>
    </xf>
    <xf numFmtId="0" fontId="6" fillId="5" borderId="32" xfId="0" applyNumberFormat="1" applyFont="1" applyFill="1" applyBorder="1"/>
    <xf numFmtId="0" fontId="0" fillId="5" borderId="3" xfId="0" applyFill="1" applyBorder="1"/>
    <xf numFmtId="0" fontId="0" fillId="5" borderId="18" xfId="0" applyFill="1" applyBorder="1"/>
    <xf numFmtId="0" fontId="6" fillId="0" borderId="2" xfId="0" applyNumberFormat="1" applyFont="1" applyFill="1" applyBorder="1" applyAlignment="1">
      <alignment horizontal="left"/>
    </xf>
    <xf numFmtId="0" fontId="6" fillId="0" borderId="3" xfId="0" applyNumberFormat="1" applyFont="1" applyFill="1" applyBorder="1" applyAlignment="1">
      <alignment horizontal="left"/>
    </xf>
    <xf numFmtId="0" fontId="6" fillId="0" borderId="37" xfId="0" applyNumberFormat="1" applyFont="1" applyFill="1" applyBorder="1" applyAlignment="1">
      <alignment horizontal="left"/>
    </xf>
    <xf numFmtId="0" fontId="8" fillId="0" borderId="14" xfId="0" applyNumberFormat="1" applyFont="1" applyFill="1" applyBorder="1" applyAlignment="1">
      <alignment horizontal="left"/>
    </xf>
    <xf numFmtId="8" fontId="8" fillId="0" borderId="15" xfId="0" applyNumberFormat="1" applyFont="1" applyFill="1" applyBorder="1" applyAlignment="1">
      <alignment horizontal="center"/>
    </xf>
    <xf numFmtId="8" fontId="0" fillId="0" borderId="1" xfId="0" applyNumberForma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ly%201%20_IDD%20Waiver%20Rates%20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ate Methodology"/>
      <sheetName val="Hourly Rate"/>
      <sheetName val="4 bed base"/>
      <sheetName val="6 bed base"/>
      <sheetName val="4 bed mod"/>
      <sheetName val="6 bed moderate"/>
      <sheetName val="4 bed enhanced mod"/>
      <sheetName val="6 bed enhanced mod"/>
      <sheetName val="4 bed intensive"/>
      <sheetName val="6 bed intensive"/>
      <sheetName val="RH Intensive 24 LPN"/>
      <sheetName val="SL Basic 3"/>
      <sheetName val="SL Mod 3"/>
      <sheetName val="SL int 3"/>
      <sheetName val="SL Basic"/>
      <sheetName val="SL Mod (2)"/>
      <sheetName val="SL int (2)"/>
      <sheetName val="One to one"/>
      <sheetName val="Model 4.6.12"/>
    </sheetNames>
    <sheetDataSet>
      <sheetData sheetId="0"/>
      <sheetData sheetId="1">
        <row r="15">
          <cell r="D15">
            <v>6.3677250000000001</v>
          </cell>
        </row>
        <row r="26">
          <cell r="D26">
            <v>6.9555150000000001</v>
          </cell>
        </row>
        <row r="37">
          <cell r="D37">
            <v>6.0290625000000002</v>
          </cell>
        </row>
        <row r="48">
          <cell r="D48">
            <v>6.7595849999999995</v>
          </cell>
        </row>
        <row r="60">
          <cell r="D60">
            <v>7.5595850000000002</v>
          </cell>
        </row>
        <row r="71">
          <cell r="D71">
            <v>7.1484549625028633</v>
          </cell>
        </row>
        <row r="77">
          <cell r="D77">
            <v>3.4550865652097169</v>
          </cell>
        </row>
        <row r="147">
          <cell r="D147">
            <v>9.0097426167722539</v>
          </cell>
        </row>
        <row r="158">
          <cell r="D158">
            <v>5.2420049999999998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F5">
            <v>289.10074886410462</v>
          </cell>
        </row>
        <row r="7">
          <cell r="F7">
            <v>310.98571766964005</v>
          </cell>
        </row>
        <row r="9">
          <cell r="F9">
            <v>406.66149855156345</v>
          </cell>
        </row>
        <row r="13">
          <cell r="F13">
            <v>455.69928203835138</v>
          </cell>
        </row>
        <row r="17">
          <cell r="F17">
            <v>556.09283003561325</v>
          </cell>
        </row>
        <row r="25">
          <cell r="F25">
            <v>262.40571433793735</v>
          </cell>
        </row>
        <row r="27">
          <cell r="F27">
            <v>262.40571433793724</v>
          </cell>
        </row>
        <row r="29">
          <cell r="F29">
            <v>365.79633978901285</v>
          </cell>
        </row>
        <row r="31">
          <cell r="F31">
            <v>365.79289232728792</v>
          </cell>
        </row>
        <row r="35">
          <cell r="F35">
            <v>463.11042862122383</v>
          </cell>
        </row>
        <row r="37">
          <cell r="F37">
            <v>356.92805156555767</v>
          </cell>
        </row>
        <row r="38">
          <cell r="F38">
            <v>435.99340257420317</v>
          </cell>
        </row>
        <row r="39">
          <cell r="F39">
            <v>357.21916680318736</v>
          </cell>
        </row>
        <row r="40">
          <cell r="F40">
            <v>436.28451781183293</v>
          </cell>
        </row>
        <row r="41">
          <cell r="F41">
            <v>426.45365816079538</v>
          </cell>
        </row>
        <row r="42">
          <cell r="F42">
            <v>505.51900916944089</v>
          </cell>
        </row>
        <row r="43">
          <cell r="F43">
            <v>478.54237093517895</v>
          </cell>
        </row>
        <row r="44">
          <cell r="F44">
            <v>557.60772194382457</v>
          </cell>
        </row>
        <row r="45">
          <cell r="F45">
            <v>560.31054364756767</v>
          </cell>
        </row>
        <row r="46">
          <cell r="F46">
            <v>639.37589465621318</v>
          </cell>
        </row>
        <row r="49">
          <cell r="F49">
            <v>681.76302658470797</v>
          </cell>
        </row>
        <row r="50">
          <cell r="F50">
            <v>819.51226704580313</v>
          </cell>
        </row>
        <row r="51">
          <cell r="F51">
            <v>681.76302658470797</v>
          </cell>
        </row>
        <row r="52">
          <cell r="F52">
            <v>819.51226704580313</v>
          </cell>
        </row>
        <row r="53">
          <cell r="F53">
            <v>537.42129292229401</v>
          </cell>
        </row>
        <row r="54">
          <cell r="F54">
            <v>596.92534744678971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tabSelected="1" topLeftCell="A42" workbookViewId="0">
      <selection activeCell="A54" sqref="A54:A55"/>
    </sheetView>
  </sheetViews>
  <sheetFormatPr defaultColWidth="9.29296875" defaultRowHeight="14.35" x14ac:dyDescent="0.5"/>
  <cols>
    <col min="1" max="1" width="69.1171875" customWidth="1"/>
    <col min="2" max="2" width="16.29296875" bestFit="1" customWidth="1"/>
    <col min="3" max="3" width="19.29296875" bestFit="1" customWidth="1"/>
    <col min="4" max="4" width="17" customWidth="1"/>
    <col min="5" max="5" width="18.29296875" customWidth="1"/>
    <col min="6" max="6" width="4.29296875" customWidth="1"/>
    <col min="7" max="7" width="21" customWidth="1"/>
    <col min="8" max="8" width="32.703125" bestFit="1" customWidth="1"/>
    <col min="9" max="9" width="7.1171875" bestFit="1" customWidth="1"/>
  </cols>
  <sheetData>
    <row r="1" spans="1:15" ht="14.7" thickBot="1" x14ac:dyDescent="0.55000000000000004">
      <c r="A1" t="s">
        <v>0</v>
      </c>
      <c r="G1" s="1" t="s">
        <v>1</v>
      </c>
      <c r="H1" s="2">
        <v>2.3890784982935127E-2</v>
      </c>
    </row>
    <row r="2" spans="1:15" ht="29" thickBot="1" x14ac:dyDescent="0.55000000000000004">
      <c r="A2" s="3" t="s">
        <v>2</v>
      </c>
      <c r="B2" s="4" t="s">
        <v>3</v>
      </c>
      <c r="C2" s="4" t="s">
        <v>4</v>
      </c>
      <c r="D2" s="5" t="s">
        <v>5</v>
      </c>
      <c r="E2" s="6" t="s">
        <v>6</v>
      </c>
      <c r="F2" s="7"/>
    </row>
    <row r="3" spans="1:15" ht="14.7" thickBot="1" x14ac:dyDescent="0.55000000000000004">
      <c r="A3" s="8" t="s">
        <v>7</v>
      </c>
      <c r="B3" s="9"/>
      <c r="C3" s="9"/>
      <c r="D3" s="9"/>
      <c r="E3" s="10"/>
      <c r="F3" s="11"/>
      <c r="G3" s="12"/>
      <c r="J3" s="12"/>
      <c r="K3" s="12"/>
      <c r="L3" s="12"/>
      <c r="M3" s="12"/>
      <c r="N3" s="12"/>
      <c r="O3" s="12"/>
    </row>
    <row r="4" spans="1:15" x14ac:dyDescent="0.5">
      <c r="A4" s="13" t="s">
        <v>8</v>
      </c>
      <c r="B4" s="14" t="s">
        <v>9</v>
      </c>
      <c r="C4" s="14" t="s">
        <v>10</v>
      </c>
      <c r="D4" s="15">
        <v>283.94325658064514</v>
      </c>
      <c r="E4" s="16">
        <f>'[1]Model 4.6.12'!F5</f>
        <v>289.10074886410462</v>
      </c>
      <c r="F4" s="17"/>
      <c r="G4" s="18"/>
      <c r="N4" s="19"/>
    </row>
    <row r="5" spans="1:15" x14ac:dyDescent="0.5">
      <c r="A5" s="20" t="s">
        <v>11</v>
      </c>
      <c r="B5" s="21" t="s">
        <v>12</v>
      </c>
      <c r="C5" s="21" t="s">
        <v>10</v>
      </c>
      <c r="D5" s="22">
        <v>398.78097496478875</v>
      </c>
      <c r="E5" s="23">
        <f>'[1]Model 4.6.12'!F9</f>
        <v>406.66149855156345</v>
      </c>
      <c r="F5" s="17"/>
      <c r="G5" s="18"/>
      <c r="N5" s="19"/>
    </row>
    <row r="6" spans="1:15" x14ac:dyDescent="0.5">
      <c r="A6" s="20" t="s">
        <v>13</v>
      </c>
      <c r="B6" s="21" t="s">
        <v>14</v>
      </c>
      <c r="C6" s="21" t="s">
        <v>10</v>
      </c>
      <c r="D6" s="22">
        <v>447.04340787096777</v>
      </c>
      <c r="E6" s="23">
        <f>'[1]Model 4.6.12'!F13</f>
        <v>455.69928203835138</v>
      </c>
      <c r="F6" s="17"/>
      <c r="G6" s="18"/>
      <c r="N6" s="19"/>
    </row>
    <row r="7" spans="1:15" x14ac:dyDescent="0.5">
      <c r="A7" s="20" t="s">
        <v>15</v>
      </c>
      <c r="B7" s="21" t="s">
        <v>16</v>
      </c>
      <c r="C7" s="21" t="s">
        <v>10</v>
      </c>
      <c r="D7" s="22">
        <v>543.67773787096769</v>
      </c>
      <c r="E7" s="23">
        <f>'[1]Model 4.6.12'!F17</f>
        <v>556.09283003561325</v>
      </c>
      <c r="F7" s="24"/>
      <c r="G7" s="18"/>
      <c r="N7" s="19"/>
    </row>
    <row r="8" spans="1:15" x14ac:dyDescent="0.5">
      <c r="A8" s="20" t="s">
        <v>17</v>
      </c>
      <c r="B8" s="21" t="s">
        <v>18</v>
      </c>
      <c r="C8" s="21" t="s">
        <v>10</v>
      </c>
      <c r="D8" s="22">
        <v>645.31021309677396</v>
      </c>
      <c r="E8" s="25">
        <f>D8</f>
        <v>645.31021309677396</v>
      </c>
      <c r="F8" s="24"/>
      <c r="G8" s="18"/>
      <c r="N8" s="19"/>
    </row>
    <row r="9" spans="1:15" x14ac:dyDescent="0.5">
      <c r="A9" s="20" t="s">
        <v>19</v>
      </c>
      <c r="B9" s="21" t="s">
        <v>20</v>
      </c>
      <c r="C9" s="21" t="s">
        <v>10</v>
      </c>
      <c r="D9" s="22">
        <v>307.7399226451613</v>
      </c>
      <c r="E9" s="23">
        <f>'[1]Model 4.6.12'!F7</f>
        <v>310.98571766964005</v>
      </c>
      <c r="F9" s="24"/>
      <c r="G9" s="18"/>
      <c r="N9" s="19"/>
    </row>
    <row r="10" spans="1:15" x14ac:dyDescent="0.5">
      <c r="A10" s="26" t="s">
        <v>21</v>
      </c>
      <c r="B10" s="21" t="s">
        <v>22</v>
      </c>
      <c r="C10" s="21" t="s">
        <v>10</v>
      </c>
      <c r="D10" s="22">
        <v>380.27114638709679</v>
      </c>
      <c r="E10" s="25">
        <f>D10</f>
        <v>380.27114638709679</v>
      </c>
      <c r="F10" s="24"/>
      <c r="G10" s="18"/>
      <c r="N10" s="19"/>
    </row>
    <row r="11" spans="1:15" x14ac:dyDescent="0.5">
      <c r="A11" s="26" t="s">
        <v>23</v>
      </c>
      <c r="B11" s="21" t="s">
        <v>24</v>
      </c>
      <c r="C11" s="21" t="s">
        <v>10</v>
      </c>
      <c r="D11" s="22">
        <v>423.51091438709682</v>
      </c>
      <c r="E11" s="25">
        <f t="shared" ref="E11:E13" si="0">D11</f>
        <v>423.51091438709682</v>
      </c>
      <c r="F11" s="24"/>
      <c r="G11" s="18"/>
      <c r="N11" s="19"/>
    </row>
    <row r="12" spans="1:15" x14ac:dyDescent="0.5">
      <c r="A12" s="26" t="s">
        <v>25</v>
      </c>
      <c r="B12" s="21" t="s">
        <v>26</v>
      </c>
      <c r="C12" s="21" t="s">
        <v>10</v>
      </c>
      <c r="D12" s="22">
        <v>527.88021754838712</v>
      </c>
      <c r="E12" s="25">
        <f t="shared" si="0"/>
        <v>527.88021754838712</v>
      </c>
      <c r="F12" s="24"/>
      <c r="G12" s="18"/>
      <c r="N12" s="19"/>
    </row>
    <row r="13" spans="1:15" ht="14.7" thickBot="1" x14ac:dyDescent="0.55000000000000004">
      <c r="A13" s="27" t="s">
        <v>27</v>
      </c>
      <c r="B13" s="28" t="s">
        <v>28</v>
      </c>
      <c r="C13" s="28" t="s">
        <v>10</v>
      </c>
      <c r="D13" s="29">
        <v>539.789117483871</v>
      </c>
      <c r="E13" s="30">
        <f t="shared" si="0"/>
        <v>539.789117483871</v>
      </c>
      <c r="F13" s="24"/>
      <c r="G13" s="18"/>
      <c r="N13" s="19"/>
    </row>
    <row r="14" spans="1:15" ht="14.7" thickBot="1" x14ac:dyDescent="0.55000000000000004">
      <c r="A14" s="8" t="s">
        <v>29</v>
      </c>
      <c r="B14" s="9"/>
      <c r="C14" s="9"/>
      <c r="D14" s="9"/>
      <c r="E14" s="31"/>
      <c r="F14" s="24"/>
      <c r="G14" s="18"/>
      <c r="H14" s="32"/>
      <c r="I14" s="12"/>
      <c r="J14" s="12"/>
      <c r="K14" s="12"/>
      <c r="L14" s="12"/>
      <c r="M14" s="12"/>
      <c r="N14" s="19"/>
      <c r="O14" s="12"/>
    </row>
    <row r="15" spans="1:15" x14ac:dyDescent="0.5">
      <c r="A15" s="33" t="s">
        <v>30</v>
      </c>
      <c r="B15" s="14" t="s">
        <v>31</v>
      </c>
      <c r="C15" s="14" t="s">
        <v>32</v>
      </c>
      <c r="D15" s="15">
        <v>245.97637329032258</v>
      </c>
      <c r="E15" s="16">
        <f>'[1]Model 4.6.12'!F25</f>
        <v>262.40571433793735</v>
      </c>
      <c r="F15" s="24"/>
      <c r="G15" s="18"/>
      <c r="H15" s="19"/>
      <c r="N15" s="19"/>
      <c r="O15" s="34"/>
    </row>
    <row r="16" spans="1:15" x14ac:dyDescent="0.5">
      <c r="A16" s="20" t="s">
        <v>33</v>
      </c>
      <c r="B16" s="21" t="s">
        <v>34</v>
      </c>
      <c r="C16" s="21" t="s">
        <v>10</v>
      </c>
      <c r="D16" s="22">
        <v>333.22729322580648</v>
      </c>
      <c r="E16" s="25">
        <f>D16</f>
        <v>333.22729322580648</v>
      </c>
      <c r="F16" s="24"/>
      <c r="G16" s="18"/>
      <c r="H16" s="19"/>
      <c r="N16" s="19"/>
      <c r="O16" s="34"/>
    </row>
    <row r="17" spans="1:15" x14ac:dyDescent="0.5">
      <c r="A17" s="20" t="s">
        <v>35</v>
      </c>
      <c r="B17" s="21" t="s">
        <v>36</v>
      </c>
      <c r="C17" s="21" t="s">
        <v>10</v>
      </c>
      <c r="D17" s="22">
        <v>256.91311812903228</v>
      </c>
      <c r="E17" s="23">
        <f>'[1]Model 4.6.12'!F27</f>
        <v>262.40571433793724</v>
      </c>
      <c r="F17" s="24"/>
      <c r="G17" s="18"/>
      <c r="H17" s="19"/>
      <c r="N17" s="19"/>
      <c r="O17" s="34"/>
    </row>
    <row r="18" spans="1:15" x14ac:dyDescent="0.5">
      <c r="A18" s="20" t="s">
        <v>37</v>
      </c>
      <c r="B18" s="21" t="s">
        <v>38</v>
      </c>
      <c r="C18" s="21" t="s">
        <v>10</v>
      </c>
      <c r="D18" s="22">
        <v>344.16403806451609</v>
      </c>
      <c r="E18" s="25">
        <f>D18</f>
        <v>344.16403806451609</v>
      </c>
      <c r="F18" s="24"/>
      <c r="G18" s="18"/>
      <c r="H18" s="19"/>
      <c r="N18" s="19"/>
      <c r="O18" s="34"/>
    </row>
    <row r="19" spans="1:15" x14ac:dyDescent="0.5">
      <c r="A19" s="20" t="s">
        <v>39</v>
      </c>
      <c r="B19" s="21" t="s">
        <v>40</v>
      </c>
      <c r="C19" s="21" t="s">
        <v>10</v>
      </c>
      <c r="D19" s="22">
        <v>347.20730619354839</v>
      </c>
      <c r="E19" s="23">
        <f>'[1]Model 4.6.12'!F29</f>
        <v>365.79633978901285</v>
      </c>
      <c r="F19" s="24"/>
      <c r="G19" s="18"/>
      <c r="H19" s="19"/>
      <c r="N19" s="19"/>
      <c r="O19" s="34"/>
    </row>
    <row r="20" spans="1:15" x14ac:dyDescent="0.5">
      <c r="A20" s="20" t="s">
        <v>41</v>
      </c>
      <c r="B20" s="21" t="s">
        <v>42</v>
      </c>
      <c r="C20" s="21" t="s">
        <v>10</v>
      </c>
      <c r="D20" s="22">
        <v>434.44765922580649</v>
      </c>
      <c r="E20" s="25">
        <f>D20</f>
        <v>434.44765922580649</v>
      </c>
      <c r="F20" s="24"/>
      <c r="G20" s="18"/>
      <c r="H20" s="19"/>
      <c r="N20" s="19"/>
      <c r="O20" s="34"/>
    </row>
    <row r="21" spans="1:15" x14ac:dyDescent="0.5">
      <c r="A21" s="20" t="s">
        <v>43</v>
      </c>
      <c r="B21" s="21" t="s">
        <v>44</v>
      </c>
      <c r="C21" s="21" t="s">
        <v>10</v>
      </c>
      <c r="D21" s="22">
        <v>358.14405103225806</v>
      </c>
      <c r="E21" s="23">
        <f>'[1]Model 4.6.12'!F31</f>
        <v>365.79289232728792</v>
      </c>
      <c r="F21" s="24"/>
      <c r="G21" s="18"/>
      <c r="H21" s="19"/>
      <c r="N21" s="19"/>
      <c r="O21" s="34"/>
    </row>
    <row r="22" spans="1:15" x14ac:dyDescent="0.5">
      <c r="A22" s="20" t="s">
        <v>45</v>
      </c>
      <c r="B22" s="21" t="s">
        <v>46</v>
      </c>
      <c r="C22" s="21" t="s">
        <v>10</v>
      </c>
      <c r="D22" s="22">
        <v>445.38440406451622</v>
      </c>
      <c r="E22" s="25">
        <f>D22</f>
        <v>445.38440406451622</v>
      </c>
      <c r="F22" s="24"/>
      <c r="G22" s="18"/>
      <c r="H22" s="19"/>
      <c r="N22" s="19"/>
      <c r="O22" s="34"/>
    </row>
    <row r="23" spans="1:15" x14ac:dyDescent="0.5">
      <c r="A23" s="20" t="s">
        <v>47</v>
      </c>
      <c r="B23" s="21" t="s">
        <v>48</v>
      </c>
      <c r="C23" s="21" t="s">
        <v>10</v>
      </c>
      <c r="D23" s="22">
        <v>399.84105116129035</v>
      </c>
      <c r="E23" s="25">
        <f>D23</f>
        <v>399.84105116129035</v>
      </c>
      <c r="F23" s="24"/>
      <c r="G23" s="18"/>
      <c r="H23" s="19"/>
      <c r="N23" s="19"/>
      <c r="O23" s="34"/>
    </row>
    <row r="24" spans="1:15" x14ac:dyDescent="0.5">
      <c r="A24" s="20" t="s">
        <v>49</v>
      </c>
      <c r="B24" s="21" t="s">
        <v>50</v>
      </c>
      <c r="C24" s="21" t="s">
        <v>10</v>
      </c>
      <c r="D24" s="22">
        <v>487.09197109677427</v>
      </c>
      <c r="E24" s="25">
        <f>D24</f>
        <v>487.09197109677427</v>
      </c>
      <c r="F24" s="24"/>
      <c r="G24" s="18"/>
      <c r="H24" s="19"/>
      <c r="N24" s="19"/>
      <c r="O24" s="34"/>
    </row>
    <row r="25" spans="1:15" x14ac:dyDescent="0.5">
      <c r="A25" s="20" t="s">
        <v>51</v>
      </c>
      <c r="B25" s="21" t="s">
        <v>52</v>
      </c>
      <c r="C25" s="21" t="s">
        <v>10</v>
      </c>
      <c r="D25" s="22">
        <v>452.31629258064521</v>
      </c>
      <c r="E25" s="23">
        <f>'[1]Model 4.6.12'!F35</f>
        <v>463.11042862122383</v>
      </c>
      <c r="F25" s="24"/>
      <c r="G25" s="18"/>
      <c r="H25" s="19"/>
      <c r="N25" s="19"/>
      <c r="O25" s="34"/>
    </row>
    <row r="26" spans="1:15" x14ac:dyDescent="0.5">
      <c r="A26" s="20" t="s">
        <v>53</v>
      </c>
      <c r="B26" s="21" t="s">
        <v>54</v>
      </c>
      <c r="C26" s="21" t="s">
        <v>10</v>
      </c>
      <c r="D26" s="22">
        <v>539.55664561290325</v>
      </c>
      <c r="E26" s="25">
        <f>D26</f>
        <v>539.55664561290325</v>
      </c>
      <c r="F26" s="24"/>
      <c r="G26" s="18"/>
      <c r="H26" s="19"/>
      <c r="N26" s="19"/>
      <c r="O26" s="34"/>
    </row>
    <row r="27" spans="1:15" x14ac:dyDescent="0.5">
      <c r="A27" s="20" t="s">
        <v>55</v>
      </c>
      <c r="B27" s="21" t="s">
        <v>56</v>
      </c>
      <c r="C27" s="21" t="s">
        <v>10</v>
      </c>
      <c r="D27" s="22">
        <v>335.89015283870975</v>
      </c>
      <c r="E27" s="23">
        <f>'[1]Model 4.6.12'!F37</f>
        <v>356.92805156555767</v>
      </c>
      <c r="F27" s="24"/>
      <c r="G27" s="18"/>
      <c r="H27" s="19"/>
      <c r="N27" s="19"/>
      <c r="O27" s="34"/>
    </row>
    <row r="28" spans="1:15" x14ac:dyDescent="0.5">
      <c r="A28" s="20" t="s">
        <v>57</v>
      </c>
      <c r="B28" s="21" t="s">
        <v>58</v>
      </c>
      <c r="C28" s="21" t="s">
        <v>10</v>
      </c>
      <c r="D28" s="22">
        <v>414.1803388387097</v>
      </c>
      <c r="E28" s="23">
        <f>'[1]Model 4.6.12'!F38</f>
        <v>435.99340257420317</v>
      </c>
      <c r="F28" s="17"/>
      <c r="G28" s="18"/>
      <c r="H28" s="19"/>
      <c r="N28" s="19"/>
      <c r="O28" s="34"/>
    </row>
    <row r="29" spans="1:15" x14ac:dyDescent="0.5">
      <c r="A29" s="20" t="s">
        <v>59</v>
      </c>
      <c r="B29" s="21" t="s">
        <v>60</v>
      </c>
      <c r="C29" s="21" t="s">
        <v>10</v>
      </c>
      <c r="D29" s="22">
        <v>349.45805658064512</v>
      </c>
      <c r="E29" s="23">
        <f>'[1]Model 4.6.12'!F39</f>
        <v>357.21916680318736</v>
      </c>
      <c r="F29" s="17"/>
      <c r="G29" s="18"/>
      <c r="H29" s="19"/>
      <c r="N29" s="19"/>
      <c r="O29" s="34"/>
    </row>
    <row r="30" spans="1:15" x14ac:dyDescent="0.5">
      <c r="A30" s="20" t="s">
        <v>61</v>
      </c>
      <c r="B30" s="21" t="s">
        <v>62</v>
      </c>
      <c r="C30" s="21" t="s">
        <v>10</v>
      </c>
      <c r="D30" s="22">
        <v>427.74824258064518</v>
      </c>
      <c r="E30" s="23">
        <f>'[1]Model 4.6.12'!F40</f>
        <v>436.28451781183293</v>
      </c>
      <c r="F30" s="17"/>
      <c r="G30" s="18"/>
      <c r="H30" s="19"/>
      <c r="N30" s="19"/>
      <c r="O30" s="34"/>
    </row>
    <row r="31" spans="1:15" x14ac:dyDescent="0.5">
      <c r="A31" s="20" t="s">
        <v>63</v>
      </c>
      <c r="B31" s="21" t="s">
        <v>64</v>
      </c>
      <c r="C31" s="21" t="s">
        <v>10</v>
      </c>
      <c r="D31" s="22">
        <v>417.5194802580645</v>
      </c>
      <c r="E31" s="23">
        <f>'[1]Model 4.6.12'!F41</f>
        <v>426.45365816079538</v>
      </c>
      <c r="F31" s="17"/>
      <c r="G31" s="18"/>
      <c r="H31" s="19"/>
      <c r="N31" s="19"/>
      <c r="O31" s="34"/>
    </row>
    <row r="32" spans="1:15" x14ac:dyDescent="0.5">
      <c r="A32" s="20" t="s">
        <v>65</v>
      </c>
      <c r="B32" s="21" t="s">
        <v>66</v>
      </c>
      <c r="C32" s="21" t="s">
        <v>10</v>
      </c>
      <c r="D32" s="22">
        <v>495.82023316129039</v>
      </c>
      <c r="E32" s="23">
        <f>'[1]Model 4.6.12'!F42</f>
        <v>505.51900916944089</v>
      </c>
      <c r="F32" s="17"/>
      <c r="G32" s="18"/>
      <c r="H32" s="19"/>
      <c r="N32" s="19"/>
      <c r="O32" s="34"/>
    </row>
    <row r="33" spans="1:15" x14ac:dyDescent="0.5">
      <c r="A33" s="20" t="s">
        <v>67</v>
      </c>
      <c r="B33" s="21" t="s">
        <v>68</v>
      </c>
      <c r="C33" s="21" t="s">
        <v>10</v>
      </c>
      <c r="D33" s="22">
        <v>468.52592212903227</v>
      </c>
      <c r="E33" s="23">
        <f>'[1]Model 4.6.12'!F43</f>
        <v>478.54237093517895</v>
      </c>
      <c r="F33" s="17"/>
      <c r="G33" s="18"/>
      <c r="H33" s="19"/>
      <c r="N33" s="19"/>
      <c r="O33" s="34"/>
    </row>
    <row r="34" spans="1:15" x14ac:dyDescent="0.5">
      <c r="A34" s="20" t="s">
        <v>69</v>
      </c>
      <c r="B34" s="21" t="s">
        <v>70</v>
      </c>
      <c r="C34" s="21" t="s">
        <v>10</v>
      </c>
      <c r="D34" s="22">
        <v>546.82667503225821</v>
      </c>
      <c r="E34" s="23">
        <f>'[1]Model 4.6.12'!F44</f>
        <v>557.60772194382457</v>
      </c>
      <c r="F34" s="17"/>
      <c r="G34" s="18"/>
      <c r="H34" s="19"/>
      <c r="N34" s="19"/>
      <c r="O34" s="34"/>
    </row>
    <row r="35" spans="1:15" x14ac:dyDescent="0.5">
      <c r="A35" s="20" t="s">
        <v>71</v>
      </c>
      <c r="B35" s="21" t="s">
        <v>72</v>
      </c>
      <c r="C35" s="21" t="s">
        <v>10</v>
      </c>
      <c r="D35" s="22">
        <v>548.58078096774193</v>
      </c>
      <c r="E35" s="23">
        <f>'[1]Model 4.6.12'!F45</f>
        <v>560.31054364756767</v>
      </c>
      <c r="F35" s="17"/>
      <c r="G35" s="18"/>
      <c r="H35" s="19"/>
      <c r="N35" s="19"/>
      <c r="O35" s="34"/>
    </row>
    <row r="36" spans="1:15" x14ac:dyDescent="0.5">
      <c r="A36" s="20" t="s">
        <v>73</v>
      </c>
      <c r="B36" s="21" t="s">
        <v>74</v>
      </c>
      <c r="C36" s="21" t="s">
        <v>10</v>
      </c>
      <c r="D36" s="22">
        <v>626.87096696774188</v>
      </c>
      <c r="E36" s="23">
        <f>'[1]Model 4.6.12'!F46</f>
        <v>639.37589465621318</v>
      </c>
      <c r="F36" s="17"/>
      <c r="G36" s="18"/>
      <c r="H36" s="19"/>
      <c r="N36" s="19"/>
      <c r="O36" s="34"/>
    </row>
    <row r="37" spans="1:15" x14ac:dyDescent="0.5">
      <c r="A37" s="26" t="s">
        <v>75</v>
      </c>
      <c r="B37" s="21" t="s">
        <v>76</v>
      </c>
      <c r="C37" s="21" t="s">
        <v>10</v>
      </c>
      <c r="D37" s="22">
        <v>647.18055496774207</v>
      </c>
      <c r="E37" s="23">
        <f>'[1]Model 4.6.12'!F49</f>
        <v>681.76302658470797</v>
      </c>
      <c r="F37" s="17"/>
      <c r="G37" s="18"/>
      <c r="H37" s="19"/>
      <c r="N37" s="19"/>
      <c r="O37" s="34"/>
    </row>
    <row r="38" spans="1:15" x14ac:dyDescent="0.5">
      <c r="A38" s="20" t="s">
        <v>77</v>
      </c>
      <c r="B38" s="21" t="s">
        <v>78</v>
      </c>
      <c r="C38" s="21" t="s">
        <v>10</v>
      </c>
      <c r="D38" s="22">
        <v>782.93356070967752</v>
      </c>
      <c r="E38" s="23">
        <f>'[1]Model 4.6.12'!F50</f>
        <v>819.51226704580313</v>
      </c>
      <c r="F38" s="17"/>
      <c r="G38" s="18"/>
      <c r="H38" s="19"/>
      <c r="N38" s="19"/>
      <c r="O38" s="34"/>
    </row>
    <row r="39" spans="1:15" x14ac:dyDescent="0.5">
      <c r="A39" s="20" t="s">
        <v>79</v>
      </c>
      <c r="B39" s="21" t="s">
        <v>80</v>
      </c>
      <c r="C39" s="21" t="s">
        <v>10</v>
      </c>
      <c r="D39" s="22">
        <v>667.49014296774192</v>
      </c>
      <c r="E39" s="23">
        <f>'[1]Model 4.6.12'!F51</f>
        <v>681.76302658470797</v>
      </c>
      <c r="F39" s="17"/>
      <c r="G39" s="18"/>
      <c r="H39" s="19"/>
      <c r="N39" s="19"/>
      <c r="O39" s="34"/>
    </row>
    <row r="40" spans="1:15" x14ac:dyDescent="0.5">
      <c r="A40" s="20" t="s">
        <v>81</v>
      </c>
      <c r="B40" s="21" t="s">
        <v>82</v>
      </c>
      <c r="C40" s="21" t="s">
        <v>10</v>
      </c>
      <c r="D40" s="22">
        <v>803.24314870967748</v>
      </c>
      <c r="E40" s="23">
        <f>'[1]Model 4.6.12'!F52</f>
        <v>819.51226704580313</v>
      </c>
      <c r="F40" s="17"/>
      <c r="G40" s="18"/>
      <c r="H40" s="19"/>
      <c r="N40" s="19"/>
      <c r="O40" s="34"/>
    </row>
    <row r="41" spans="1:15" x14ac:dyDescent="0.5">
      <c r="A41" s="20" t="s">
        <v>83</v>
      </c>
      <c r="B41" s="21" t="s">
        <v>84</v>
      </c>
      <c r="C41" s="21" t="s">
        <v>10</v>
      </c>
      <c r="D41" s="22">
        <v>535.92163090322595</v>
      </c>
      <c r="E41" s="23">
        <f>'[1]Model 4.6.12'!F53</f>
        <v>537.42129292229401</v>
      </c>
      <c r="F41" s="17"/>
      <c r="G41" s="18"/>
      <c r="H41" s="19"/>
      <c r="N41" s="19"/>
      <c r="O41" s="34"/>
    </row>
    <row r="42" spans="1:15" ht="14.7" thickBot="1" x14ac:dyDescent="0.55000000000000004">
      <c r="A42" s="35" t="s">
        <v>85</v>
      </c>
      <c r="B42" s="28" t="s">
        <v>86</v>
      </c>
      <c r="C42" s="28" t="s">
        <v>10</v>
      </c>
      <c r="D42" s="29">
        <v>595.06458825806453</v>
      </c>
      <c r="E42" s="36">
        <f>'[1]Model 4.6.12'!F54</f>
        <v>596.92534744678971</v>
      </c>
      <c r="F42" s="17"/>
      <c r="G42" s="18"/>
      <c r="H42" s="19"/>
      <c r="N42" s="19"/>
      <c r="O42" s="34"/>
    </row>
    <row r="43" spans="1:15" ht="14.7" thickBot="1" x14ac:dyDescent="0.55000000000000004">
      <c r="A43" s="37"/>
      <c r="B43" s="38"/>
      <c r="C43" s="38"/>
      <c r="D43" s="39"/>
      <c r="E43" s="38"/>
      <c r="F43" s="34"/>
      <c r="G43" s="18"/>
      <c r="N43" s="19"/>
    </row>
    <row r="44" spans="1:15" ht="14.7" thickBot="1" x14ac:dyDescent="0.55000000000000004">
      <c r="A44" s="40" t="s">
        <v>87</v>
      </c>
      <c r="B44" s="41"/>
      <c r="C44" s="41"/>
      <c r="D44" s="41"/>
      <c r="E44" s="42"/>
      <c r="F44" s="34"/>
      <c r="G44" s="18"/>
      <c r="N44" s="19"/>
    </row>
    <row r="45" spans="1:15" ht="14.7" thickBot="1" x14ac:dyDescent="0.55000000000000004">
      <c r="A45" s="12"/>
      <c r="B45" s="12"/>
      <c r="C45" s="12"/>
      <c r="F45" s="34"/>
      <c r="G45" s="18"/>
      <c r="N45" s="19"/>
    </row>
    <row r="46" spans="1:15" ht="14.7" thickBot="1" x14ac:dyDescent="0.55000000000000004">
      <c r="A46" s="8" t="s">
        <v>88</v>
      </c>
      <c r="B46" s="9"/>
      <c r="C46" s="9"/>
      <c r="D46" s="9"/>
      <c r="E46" s="43"/>
      <c r="F46" s="34"/>
      <c r="G46" s="18"/>
      <c r="N46" s="19"/>
    </row>
    <row r="47" spans="1:15" x14ac:dyDescent="0.5">
      <c r="A47" s="44" t="s">
        <v>89</v>
      </c>
      <c r="B47" s="14" t="s">
        <v>90</v>
      </c>
      <c r="C47" s="14" t="s">
        <v>91</v>
      </c>
      <c r="D47" s="15">
        <v>6.218138852112677</v>
      </c>
      <c r="E47" s="45">
        <f>'[1]Rate Methodology'!D15</f>
        <v>6.3677250000000001</v>
      </c>
      <c r="F47" s="34"/>
      <c r="G47" s="18"/>
      <c r="N47" s="19"/>
    </row>
    <row r="48" spans="1:15" x14ac:dyDescent="0.5">
      <c r="A48" s="46" t="s">
        <v>92</v>
      </c>
      <c r="B48" s="21" t="s">
        <v>93</v>
      </c>
      <c r="C48" s="21" t="s">
        <v>91</v>
      </c>
      <c r="D48" s="22">
        <v>6.218138852112677</v>
      </c>
      <c r="E48" s="47">
        <f>'[1]Rate Methodology'!D15</f>
        <v>6.3677250000000001</v>
      </c>
      <c r="F48" s="34"/>
      <c r="G48" s="18"/>
      <c r="N48" s="19"/>
    </row>
    <row r="49" spans="1:14" x14ac:dyDescent="0.5">
      <c r="A49" s="26" t="s">
        <v>94</v>
      </c>
      <c r="B49" s="21" t="s">
        <v>95</v>
      </c>
      <c r="C49" s="21" t="s">
        <v>96</v>
      </c>
      <c r="D49" s="22">
        <v>6.8098482253521126</v>
      </c>
      <c r="E49" s="47">
        <f>'[1]Rate Methodology'!D26</f>
        <v>6.9555150000000001</v>
      </c>
      <c r="F49" s="34"/>
      <c r="G49" s="18"/>
      <c r="N49" s="19"/>
    </row>
    <row r="50" spans="1:14" x14ac:dyDescent="0.5">
      <c r="A50" s="26" t="s">
        <v>97</v>
      </c>
      <c r="B50" s="21" t="s">
        <v>98</v>
      </c>
      <c r="C50" s="21" t="s">
        <v>96</v>
      </c>
      <c r="D50" s="22">
        <v>6.8098482253521126</v>
      </c>
      <c r="E50" s="47">
        <v>6.8691606218869623</v>
      </c>
      <c r="F50" s="34"/>
      <c r="G50" s="18"/>
      <c r="N50" s="19"/>
    </row>
    <row r="51" spans="1:14" x14ac:dyDescent="0.5">
      <c r="A51" s="26"/>
      <c r="B51" s="21"/>
      <c r="C51" s="21"/>
      <c r="D51" s="22"/>
      <c r="E51" s="47"/>
      <c r="F51" s="34"/>
      <c r="G51" s="18"/>
      <c r="N51" s="19"/>
    </row>
    <row r="52" spans="1:14" x14ac:dyDescent="0.5">
      <c r="A52" s="20" t="s">
        <v>99</v>
      </c>
      <c r="B52" s="21" t="s">
        <v>100</v>
      </c>
      <c r="C52" s="21" t="s">
        <v>91</v>
      </c>
      <c r="D52" s="22">
        <v>6.6126117676056344</v>
      </c>
      <c r="E52" s="47">
        <f>'[1]Rate Methodology'!D48</f>
        <v>6.7595849999999995</v>
      </c>
      <c r="F52" s="34"/>
      <c r="G52" s="18"/>
      <c r="N52" s="19"/>
    </row>
    <row r="53" spans="1:14" x14ac:dyDescent="0.5">
      <c r="A53" s="20" t="s">
        <v>101</v>
      </c>
      <c r="B53" s="21" t="s">
        <v>102</v>
      </c>
      <c r="C53" s="21" t="s">
        <v>91</v>
      </c>
      <c r="D53" s="22">
        <v>7.4638427957746494</v>
      </c>
      <c r="E53" s="47">
        <f>'[1]Rate Methodology'!D60</f>
        <v>7.5595850000000002</v>
      </c>
      <c r="F53" s="34"/>
      <c r="G53" s="18"/>
      <c r="N53" s="19"/>
    </row>
    <row r="54" spans="1:14" x14ac:dyDescent="0.5">
      <c r="A54" s="26"/>
      <c r="B54" s="21"/>
      <c r="C54" s="21"/>
      <c r="D54" s="22"/>
      <c r="E54" s="47"/>
      <c r="F54" s="34"/>
      <c r="G54" s="18"/>
      <c r="N54" s="19"/>
    </row>
    <row r="55" spans="1:14" x14ac:dyDescent="0.5">
      <c r="A55" s="48" t="s">
        <v>103</v>
      </c>
      <c r="B55" s="21"/>
      <c r="C55" s="21"/>
      <c r="D55" s="22"/>
      <c r="E55" s="47"/>
      <c r="F55" s="34"/>
      <c r="G55" s="18"/>
      <c r="N55" s="19"/>
    </row>
    <row r="56" spans="1:14" x14ac:dyDescent="0.5">
      <c r="A56" s="26" t="s">
        <v>104</v>
      </c>
      <c r="B56" s="21" t="s">
        <v>105</v>
      </c>
      <c r="C56" s="21" t="s">
        <v>91</v>
      </c>
      <c r="D56" s="22">
        <v>5.8963320000000001</v>
      </c>
      <c r="E56" s="47">
        <f>'[1]Rate Methodology'!D37</f>
        <v>6.0290625000000002</v>
      </c>
      <c r="F56" s="34"/>
      <c r="G56" s="18"/>
      <c r="N56" s="19"/>
    </row>
    <row r="57" spans="1:14" ht="14.7" thickBot="1" x14ac:dyDescent="0.55000000000000004">
      <c r="A57" s="27" t="s">
        <v>106</v>
      </c>
      <c r="B57" s="28" t="s">
        <v>107</v>
      </c>
      <c r="C57" s="28" t="s">
        <v>91</v>
      </c>
      <c r="D57" s="29">
        <v>5.8963320000000001</v>
      </c>
      <c r="E57" s="49">
        <f>'[1]Rate Methodology'!D37</f>
        <v>6.0290625000000002</v>
      </c>
      <c r="F57" s="34"/>
      <c r="G57" s="18"/>
      <c r="N57" s="19"/>
    </row>
    <row r="58" spans="1:14" ht="14.7" thickBot="1" x14ac:dyDescent="0.55000000000000004">
      <c r="F58" s="34"/>
      <c r="G58" s="18"/>
      <c r="N58" s="19"/>
    </row>
    <row r="59" spans="1:14" ht="14.7" thickBot="1" x14ac:dyDescent="0.55000000000000004">
      <c r="A59" s="8" t="s">
        <v>108</v>
      </c>
      <c r="B59" s="9"/>
      <c r="C59" s="9"/>
      <c r="D59" s="9"/>
      <c r="E59" s="10"/>
      <c r="F59" s="34"/>
      <c r="G59" s="18"/>
      <c r="N59" s="19"/>
    </row>
    <row r="60" spans="1:14" x14ac:dyDescent="0.5">
      <c r="A60" s="50" t="s">
        <v>109</v>
      </c>
      <c r="B60" s="51" t="s">
        <v>110</v>
      </c>
      <c r="C60" s="51" t="s">
        <v>91</v>
      </c>
      <c r="D60" s="52">
        <v>12.853496408450704</v>
      </c>
      <c r="E60" s="53">
        <f>D60</f>
        <v>12.853496408450704</v>
      </c>
      <c r="F60" s="34"/>
      <c r="G60" s="18"/>
      <c r="N60" s="19"/>
    </row>
    <row r="61" spans="1:14" x14ac:dyDescent="0.5">
      <c r="A61" s="26" t="s">
        <v>111</v>
      </c>
      <c r="B61" s="21" t="s">
        <v>112</v>
      </c>
      <c r="C61" s="21" t="s">
        <v>91</v>
      </c>
      <c r="D61" s="22">
        <v>7.1212742112676066</v>
      </c>
      <c r="E61" s="47">
        <f>'[1]Rate Methodology'!D71</f>
        <v>7.1484549625028633</v>
      </c>
      <c r="F61" s="34"/>
      <c r="G61" s="18"/>
      <c r="N61" s="19"/>
    </row>
    <row r="62" spans="1:14" x14ac:dyDescent="0.5">
      <c r="A62" s="54" t="s">
        <v>113</v>
      </c>
      <c r="B62" s="55" t="s">
        <v>114</v>
      </c>
      <c r="C62" s="55" t="s">
        <v>91</v>
      </c>
      <c r="D62" s="56">
        <v>12.853496408450704</v>
      </c>
      <c r="E62" s="57">
        <f t="shared" ref="E62:E63" si="1">D62</f>
        <v>12.853496408450704</v>
      </c>
      <c r="F62" s="34"/>
      <c r="G62" s="18"/>
      <c r="N62" s="19"/>
    </row>
    <row r="63" spans="1:14" x14ac:dyDescent="0.5">
      <c r="A63" s="54" t="s">
        <v>115</v>
      </c>
      <c r="B63" s="55" t="s">
        <v>116</v>
      </c>
      <c r="C63" s="55" t="s">
        <v>91</v>
      </c>
      <c r="D63" s="56">
        <v>12.853496408450704</v>
      </c>
      <c r="E63" s="57">
        <f t="shared" si="1"/>
        <v>12.853496408450704</v>
      </c>
      <c r="F63" s="34"/>
      <c r="G63" s="18"/>
      <c r="N63" s="19"/>
    </row>
    <row r="64" spans="1:14" x14ac:dyDescent="0.5">
      <c r="A64" s="26" t="s">
        <v>117</v>
      </c>
      <c r="B64" s="21" t="s">
        <v>118</v>
      </c>
      <c r="C64" s="21" t="s">
        <v>91</v>
      </c>
      <c r="D64" s="22">
        <v>7.1212742112676066</v>
      </c>
      <c r="E64" s="47">
        <f>'[1]Rate Methodology'!D71</f>
        <v>7.1484549625028633</v>
      </c>
      <c r="F64" s="34"/>
      <c r="G64" s="18"/>
      <c r="N64" s="19"/>
    </row>
    <row r="65" spans="1:14" x14ac:dyDescent="0.5">
      <c r="A65" s="26" t="s">
        <v>119</v>
      </c>
      <c r="B65" s="21" t="s">
        <v>120</v>
      </c>
      <c r="C65" s="21" t="s">
        <v>91</v>
      </c>
      <c r="D65" s="22">
        <v>7.1212742112676066</v>
      </c>
      <c r="E65" s="47">
        <f>'[1]Rate Methodology'!D71</f>
        <v>7.1484549625028633</v>
      </c>
      <c r="F65" s="34"/>
      <c r="G65" s="18"/>
      <c r="N65" s="19"/>
    </row>
    <row r="66" spans="1:14" x14ac:dyDescent="0.5">
      <c r="A66" s="54" t="s">
        <v>121</v>
      </c>
      <c r="B66" s="55" t="s">
        <v>122</v>
      </c>
      <c r="C66" s="55" t="s">
        <v>91</v>
      </c>
      <c r="D66" s="56">
        <v>12.853496408450704</v>
      </c>
      <c r="E66" s="57">
        <f t="shared" ref="E66:E67" si="2">D66</f>
        <v>12.853496408450704</v>
      </c>
      <c r="F66" s="34"/>
      <c r="G66" s="18"/>
      <c r="N66" s="19"/>
    </row>
    <row r="67" spans="1:14" x14ac:dyDescent="0.5">
      <c r="A67" s="54" t="s">
        <v>123</v>
      </c>
      <c r="B67" s="55" t="s">
        <v>124</v>
      </c>
      <c r="C67" s="55" t="s">
        <v>91</v>
      </c>
      <c r="D67" s="56">
        <v>12.853496408450704</v>
      </c>
      <c r="E67" s="57">
        <f t="shared" si="2"/>
        <v>12.853496408450704</v>
      </c>
      <c r="F67" s="34"/>
      <c r="G67" s="18"/>
      <c r="N67" s="19"/>
    </row>
    <row r="68" spans="1:14" x14ac:dyDescent="0.5">
      <c r="A68" s="26" t="s">
        <v>125</v>
      </c>
      <c r="B68" s="21" t="s">
        <v>126</v>
      </c>
      <c r="C68" s="21" t="s">
        <v>91</v>
      </c>
      <c r="D68" s="22">
        <v>7.1212742112676066</v>
      </c>
      <c r="E68" s="47">
        <f>'[1]Rate Methodology'!D71</f>
        <v>7.1484549625028633</v>
      </c>
      <c r="F68" s="34"/>
      <c r="G68" s="18"/>
      <c r="N68" s="19"/>
    </row>
    <row r="69" spans="1:14" x14ac:dyDescent="0.5">
      <c r="A69" s="26" t="s">
        <v>127</v>
      </c>
      <c r="B69" s="21" t="s">
        <v>128</v>
      </c>
      <c r="C69" s="21" t="s">
        <v>91</v>
      </c>
      <c r="D69" s="22">
        <v>7.1212742112676066</v>
      </c>
      <c r="E69" s="47">
        <f>'[1]Rate Methodology'!D71</f>
        <v>7.1484549625028633</v>
      </c>
      <c r="F69" s="34"/>
      <c r="G69" s="18"/>
      <c r="N69" s="19"/>
    </row>
    <row r="70" spans="1:14" x14ac:dyDescent="0.5">
      <c r="A70" s="26" t="s">
        <v>129</v>
      </c>
      <c r="B70" s="21" t="s">
        <v>130</v>
      </c>
      <c r="C70" s="21" t="s">
        <v>91</v>
      </c>
      <c r="D70" s="22">
        <v>7.1212742112676066</v>
      </c>
      <c r="E70" s="47">
        <f>'[1]Rate Methodology'!D71</f>
        <v>7.1484549625028633</v>
      </c>
      <c r="F70" s="34"/>
      <c r="G70" s="18"/>
      <c r="N70" s="19"/>
    </row>
    <row r="71" spans="1:14" x14ac:dyDescent="0.5">
      <c r="A71" s="26" t="s">
        <v>131</v>
      </c>
      <c r="B71" s="21" t="s">
        <v>132</v>
      </c>
      <c r="C71" s="21" t="s">
        <v>91</v>
      </c>
      <c r="D71" s="22">
        <v>7.1212742112676066</v>
      </c>
      <c r="E71" s="47">
        <f>'[1]Rate Methodology'!D71</f>
        <v>7.1484549625028633</v>
      </c>
      <c r="F71" s="34"/>
      <c r="G71" s="18"/>
      <c r="N71" s="19"/>
    </row>
    <row r="72" spans="1:14" x14ac:dyDescent="0.5">
      <c r="A72" s="26" t="s">
        <v>133</v>
      </c>
      <c r="B72" s="21" t="s">
        <v>134</v>
      </c>
      <c r="C72" s="21" t="s">
        <v>91</v>
      </c>
      <c r="D72" s="22">
        <v>7.1212742112676066</v>
      </c>
      <c r="E72" s="47">
        <f>'[1]Rate Methodology'!D71</f>
        <v>7.1484549625028633</v>
      </c>
      <c r="F72" s="34"/>
      <c r="G72" s="18"/>
      <c r="N72" s="19"/>
    </row>
    <row r="73" spans="1:14" x14ac:dyDescent="0.5">
      <c r="A73" s="26" t="s">
        <v>135</v>
      </c>
      <c r="B73" s="21" t="s">
        <v>136</v>
      </c>
      <c r="C73" s="21" t="s">
        <v>91</v>
      </c>
      <c r="D73" s="22">
        <v>7.1212742112676066</v>
      </c>
      <c r="E73" s="47">
        <f>'[1]Rate Methodology'!D71</f>
        <v>7.1484549625028633</v>
      </c>
      <c r="F73" s="34"/>
      <c r="G73" s="18"/>
      <c r="N73" s="19"/>
    </row>
    <row r="74" spans="1:14" x14ac:dyDescent="0.5">
      <c r="A74" s="48" t="s">
        <v>137</v>
      </c>
      <c r="B74" s="21"/>
      <c r="C74" s="21"/>
      <c r="D74" s="22"/>
      <c r="E74" s="47"/>
      <c r="F74" s="34"/>
      <c r="G74" s="18"/>
      <c r="N74" s="19"/>
    </row>
    <row r="75" spans="1:14" x14ac:dyDescent="0.5">
      <c r="A75" s="26" t="s">
        <v>138</v>
      </c>
      <c r="B75" s="21" t="s">
        <v>139</v>
      </c>
      <c r="C75" s="21" t="s">
        <v>91</v>
      </c>
      <c r="D75" s="22">
        <v>3.4464475774647889</v>
      </c>
      <c r="E75" s="47">
        <f>'[1]Rate Methodology'!D77</f>
        <v>3.4550865652097169</v>
      </c>
      <c r="F75" s="34"/>
      <c r="G75" s="18"/>
      <c r="N75" s="19"/>
    </row>
    <row r="76" spans="1:14" x14ac:dyDescent="0.5">
      <c r="A76" s="26" t="s">
        <v>140</v>
      </c>
      <c r="B76" s="21" t="s">
        <v>141</v>
      </c>
      <c r="C76" s="21" t="s">
        <v>91</v>
      </c>
      <c r="D76" s="22">
        <v>3.4464475774647889</v>
      </c>
      <c r="E76" s="47">
        <f>'[1]Rate Methodology'!D77</f>
        <v>3.4550865652097169</v>
      </c>
      <c r="F76" s="34"/>
      <c r="G76" s="18"/>
      <c r="N76" s="19"/>
    </row>
    <row r="77" spans="1:14" x14ac:dyDescent="0.5">
      <c r="A77" s="26" t="s">
        <v>142</v>
      </c>
      <c r="B77" s="21" t="s">
        <v>143</v>
      </c>
      <c r="C77" s="21" t="s">
        <v>91</v>
      </c>
      <c r="D77" s="22">
        <v>3.4464475774647889</v>
      </c>
      <c r="E77" s="47">
        <f>'[1]Rate Methodology'!D77</f>
        <v>3.4550865652097169</v>
      </c>
      <c r="F77" s="34"/>
      <c r="G77" s="18"/>
      <c r="N77" s="19"/>
    </row>
    <row r="78" spans="1:14" x14ac:dyDescent="0.5">
      <c r="A78" s="26" t="s">
        <v>144</v>
      </c>
      <c r="B78" s="21" t="s">
        <v>145</v>
      </c>
      <c r="C78" s="21" t="s">
        <v>91</v>
      </c>
      <c r="D78" s="22">
        <v>3.4464475774647889</v>
      </c>
      <c r="E78" s="47">
        <f>'[1]Rate Methodology'!D77</f>
        <v>3.4550865652097169</v>
      </c>
      <c r="F78" s="34"/>
      <c r="G78" s="18"/>
      <c r="N78" s="19"/>
    </row>
    <row r="79" spans="1:14" x14ac:dyDescent="0.5">
      <c r="A79" s="26" t="s">
        <v>146</v>
      </c>
      <c r="B79" s="21" t="s">
        <v>147</v>
      </c>
      <c r="C79" s="21" t="s">
        <v>91</v>
      </c>
      <c r="D79" s="22">
        <v>3.4464475774647889</v>
      </c>
      <c r="E79" s="47">
        <f>'[1]Rate Methodology'!D77</f>
        <v>3.4550865652097169</v>
      </c>
      <c r="F79" s="34"/>
      <c r="G79" s="18"/>
      <c r="N79" s="19"/>
    </row>
    <row r="80" spans="1:14" x14ac:dyDescent="0.5">
      <c r="A80" s="26" t="s">
        <v>148</v>
      </c>
      <c r="B80" s="21" t="s">
        <v>149</v>
      </c>
      <c r="C80" s="21" t="s">
        <v>91</v>
      </c>
      <c r="D80" s="22">
        <v>3.4464475774647889</v>
      </c>
      <c r="E80" s="47">
        <f>'[1]Rate Methodology'!D77</f>
        <v>3.4550865652097169</v>
      </c>
      <c r="F80" s="34"/>
      <c r="G80" s="18"/>
      <c r="N80" s="19"/>
    </row>
    <row r="81" spans="1:14" x14ac:dyDescent="0.5">
      <c r="A81" s="26" t="s">
        <v>150</v>
      </c>
      <c r="B81" s="21" t="s">
        <v>151</v>
      </c>
      <c r="C81" s="21" t="s">
        <v>91</v>
      </c>
      <c r="D81" s="22">
        <v>3.4464475774647889</v>
      </c>
      <c r="E81" s="47">
        <f>'[1]Rate Methodology'!D77</f>
        <v>3.4550865652097169</v>
      </c>
      <c r="F81" s="34"/>
      <c r="G81" s="18"/>
      <c r="N81" s="19"/>
    </row>
    <row r="82" spans="1:14" ht="14.7" thickBot="1" x14ac:dyDescent="0.55000000000000004">
      <c r="A82" s="27" t="s">
        <v>152</v>
      </c>
      <c r="B82" s="28" t="s">
        <v>153</v>
      </c>
      <c r="C82" s="28" t="s">
        <v>91</v>
      </c>
      <c r="D82" s="29">
        <v>3.4464475774647889</v>
      </c>
      <c r="E82" s="49">
        <f>'[1]Rate Methodology'!D77</f>
        <v>3.4550865652097169</v>
      </c>
      <c r="F82" s="34"/>
      <c r="G82" s="18"/>
      <c r="N82" s="19"/>
    </row>
    <row r="83" spans="1:14" ht="14.7" thickBot="1" x14ac:dyDescent="0.55000000000000004">
      <c r="A83" s="58"/>
      <c r="B83" s="38"/>
      <c r="C83" s="38"/>
      <c r="D83" s="39"/>
      <c r="E83" s="38"/>
      <c r="F83" s="34"/>
      <c r="G83" s="18"/>
      <c r="N83" s="19"/>
    </row>
    <row r="84" spans="1:14" ht="24.75" customHeight="1" thickBot="1" x14ac:dyDescent="0.55000000000000004">
      <c r="A84" s="59" t="s">
        <v>154</v>
      </c>
      <c r="B84" s="60"/>
      <c r="C84" s="61" t="s">
        <v>155</v>
      </c>
      <c r="D84" s="62"/>
      <c r="E84" s="63"/>
      <c r="F84" s="34"/>
      <c r="G84" s="18"/>
      <c r="N84" s="19"/>
    </row>
    <row r="85" spans="1:14" x14ac:dyDescent="0.5">
      <c r="A85" s="64" t="s">
        <v>156</v>
      </c>
      <c r="B85" s="51"/>
      <c r="C85" s="51"/>
      <c r="D85" s="52"/>
      <c r="E85" s="65"/>
      <c r="F85" s="34"/>
      <c r="G85" s="18"/>
      <c r="N85" s="19"/>
    </row>
    <row r="86" spans="1:14" x14ac:dyDescent="0.5">
      <c r="A86" s="54" t="s">
        <v>157</v>
      </c>
      <c r="B86" s="55" t="s">
        <v>158</v>
      </c>
      <c r="C86" s="55" t="s">
        <v>91</v>
      </c>
      <c r="D86" s="56">
        <v>25.869402000000001</v>
      </c>
      <c r="E86" s="57">
        <f t="shared" ref="E86:E87" si="3">D86</f>
        <v>25.869402000000001</v>
      </c>
      <c r="F86" s="34"/>
      <c r="G86" s="18"/>
      <c r="N86" s="19"/>
    </row>
    <row r="87" spans="1:14" x14ac:dyDescent="0.5">
      <c r="A87" s="54" t="s">
        <v>159</v>
      </c>
      <c r="B87" s="55" t="s">
        <v>160</v>
      </c>
      <c r="C87" s="55" t="s">
        <v>91</v>
      </c>
      <c r="D87" s="56">
        <v>25.869402000000001</v>
      </c>
      <c r="E87" s="57">
        <f t="shared" si="3"/>
        <v>25.869402000000001</v>
      </c>
      <c r="F87" s="34"/>
      <c r="G87" s="18"/>
      <c r="N87" s="19"/>
    </row>
    <row r="88" spans="1:14" x14ac:dyDescent="0.5">
      <c r="A88" s="66" t="s">
        <v>161</v>
      </c>
      <c r="B88" s="55"/>
      <c r="C88" s="55"/>
      <c r="D88" s="67"/>
      <c r="E88" s="68"/>
      <c r="F88" s="34"/>
      <c r="G88" s="18"/>
      <c r="N88" s="19"/>
    </row>
    <row r="89" spans="1:14" x14ac:dyDescent="0.5">
      <c r="A89" s="54" t="s">
        <v>162</v>
      </c>
      <c r="B89" s="69" t="s">
        <v>163</v>
      </c>
      <c r="C89" s="55" t="s">
        <v>91</v>
      </c>
      <c r="D89" s="56">
        <v>25.869402000000001</v>
      </c>
      <c r="E89" s="57">
        <f>D89</f>
        <v>25.869402000000001</v>
      </c>
      <c r="F89" s="34"/>
      <c r="G89" s="18"/>
      <c r="N89" s="19"/>
    </row>
    <row r="90" spans="1:14" x14ac:dyDescent="0.5">
      <c r="A90" s="54" t="s">
        <v>164</v>
      </c>
      <c r="B90" s="69" t="s">
        <v>165</v>
      </c>
      <c r="C90" s="55" t="s">
        <v>91</v>
      </c>
      <c r="D90" s="56">
        <v>25.869402000000001</v>
      </c>
      <c r="E90" s="57">
        <f>D90</f>
        <v>25.869402000000001</v>
      </c>
      <c r="F90" s="34"/>
      <c r="G90" s="18"/>
      <c r="N90" s="19"/>
    </row>
    <row r="91" spans="1:14" x14ac:dyDescent="0.5">
      <c r="A91" s="66" t="s">
        <v>166</v>
      </c>
      <c r="B91" s="55"/>
      <c r="C91" s="55"/>
      <c r="D91" s="56"/>
      <c r="E91" s="68"/>
      <c r="F91" s="34"/>
      <c r="G91" s="18"/>
      <c r="N91" s="19"/>
    </row>
    <row r="92" spans="1:14" x14ac:dyDescent="0.5">
      <c r="A92" s="54" t="s">
        <v>167</v>
      </c>
      <c r="B92" s="69" t="s">
        <v>168</v>
      </c>
      <c r="C92" s="55" t="s">
        <v>91</v>
      </c>
      <c r="D92" s="56">
        <v>25.869402000000001</v>
      </c>
      <c r="E92" s="57">
        <f t="shared" ref="E92:E94" si="4">D92</f>
        <v>25.869402000000001</v>
      </c>
      <c r="F92" s="34"/>
      <c r="G92" s="18"/>
      <c r="N92" s="19"/>
    </row>
    <row r="93" spans="1:14" x14ac:dyDescent="0.5">
      <c r="A93" s="54" t="s">
        <v>169</v>
      </c>
      <c r="B93" s="69" t="s">
        <v>170</v>
      </c>
      <c r="C93" s="55" t="s">
        <v>91</v>
      </c>
      <c r="D93" s="56">
        <v>25.869402000000001</v>
      </c>
      <c r="E93" s="57">
        <f t="shared" si="4"/>
        <v>25.869402000000001</v>
      </c>
      <c r="F93" s="34"/>
      <c r="G93" s="18"/>
      <c r="N93" s="19"/>
    </row>
    <row r="94" spans="1:14" ht="14.7" thickBot="1" x14ac:dyDescent="0.55000000000000004">
      <c r="A94" s="70" t="s">
        <v>171</v>
      </c>
      <c r="B94" s="71" t="s">
        <v>172</v>
      </c>
      <c r="C94" s="71" t="s">
        <v>91</v>
      </c>
      <c r="D94" s="72">
        <v>12.607685999999999</v>
      </c>
      <c r="E94" s="73">
        <f t="shared" si="4"/>
        <v>12.607685999999999</v>
      </c>
      <c r="F94" s="34"/>
      <c r="G94" s="18"/>
      <c r="H94" s="74"/>
      <c r="I94" s="74"/>
      <c r="J94" s="74"/>
      <c r="K94" s="74"/>
      <c r="L94" s="74"/>
      <c r="M94" s="74"/>
      <c r="N94" s="19"/>
    </row>
    <row r="95" spans="1:14" ht="14.7" thickBot="1" x14ac:dyDescent="0.55000000000000004">
      <c r="A95" s="58"/>
      <c r="B95" s="38"/>
      <c r="C95" s="38"/>
      <c r="D95" s="39"/>
      <c r="E95" s="38"/>
      <c r="F95" s="34"/>
      <c r="G95" s="18"/>
      <c r="N95" s="19"/>
    </row>
    <row r="96" spans="1:14" ht="14.7" thickBot="1" x14ac:dyDescent="0.55000000000000004">
      <c r="A96" s="59" t="s">
        <v>173</v>
      </c>
      <c r="B96" s="60"/>
      <c r="C96" s="60"/>
      <c r="D96" s="60"/>
      <c r="E96" s="75"/>
      <c r="F96" s="34"/>
      <c r="G96" s="18"/>
      <c r="N96" s="19"/>
    </row>
    <row r="97" spans="1:14" x14ac:dyDescent="0.5">
      <c r="A97" s="76" t="s">
        <v>174</v>
      </c>
      <c r="B97" s="51" t="s">
        <v>175</v>
      </c>
      <c r="C97" s="51" t="s">
        <v>91</v>
      </c>
      <c r="D97" s="52">
        <v>5.8029042042253529</v>
      </c>
      <c r="E97" s="53">
        <f t="shared" ref="E97:E98" si="5">D97</f>
        <v>5.8029042042253529</v>
      </c>
      <c r="F97" s="34"/>
      <c r="G97" s="18"/>
      <c r="N97" s="19"/>
    </row>
    <row r="98" spans="1:14" x14ac:dyDescent="0.5">
      <c r="A98" s="77" t="s">
        <v>176</v>
      </c>
      <c r="B98" s="55" t="s">
        <v>177</v>
      </c>
      <c r="C98" s="55" t="s">
        <v>91</v>
      </c>
      <c r="D98" s="56">
        <v>10.98295643661972</v>
      </c>
      <c r="E98" s="57">
        <f t="shared" si="5"/>
        <v>10.98295643661972</v>
      </c>
      <c r="F98" s="34"/>
      <c r="G98" s="18"/>
      <c r="N98" s="19"/>
    </row>
    <row r="99" spans="1:14" x14ac:dyDescent="0.5">
      <c r="A99" s="46" t="s">
        <v>178</v>
      </c>
      <c r="B99" s="21" t="s">
        <v>179</v>
      </c>
      <c r="C99" s="21" t="s">
        <v>91</v>
      </c>
      <c r="D99" s="22">
        <v>8.7510702042253534</v>
      </c>
      <c r="E99" s="47">
        <f>'[1]Rate Methodology'!D147</f>
        <v>9.0097426167722539</v>
      </c>
      <c r="F99" s="34"/>
      <c r="G99" s="18"/>
      <c r="N99" s="19"/>
    </row>
    <row r="100" spans="1:14" ht="14.7" thickBot="1" x14ac:dyDescent="0.55000000000000004">
      <c r="A100" s="78" t="s">
        <v>180</v>
      </c>
      <c r="B100" s="79" t="s">
        <v>181</v>
      </c>
      <c r="C100" s="28" t="s">
        <v>91</v>
      </c>
      <c r="D100" s="29">
        <v>4.9931966408450696</v>
      </c>
      <c r="E100" s="49">
        <f>'[1]Rate Methodology'!D158</f>
        <v>5.2420049999999998</v>
      </c>
      <c r="F100" s="34"/>
      <c r="G100" s="18"/>
      <c r="N100" s="19"/>
    </row>
    <row r="101" spans="1:14" ht="14.7" thickBot="1" x14ac:dyDescent="0.55000000000000004">
      <c r="F101" s="34"/>
      <c r="G101" s="18"/>
      <c r="N101" s="19"/>
    </row>
    <row r="102" spans="1:14" x14ac:dyDescent="0.5">
      <c r="A102" s="44" t="s">
        <v>182</v>
      </c>
      <c r="B102" s="14" t="s">
        <v>183</v>
      </c>
      <c r="C102" s="14" t="s">
        <v>32</v>
      </c>
      <c r="D102" s="80">
        <v>7.70593309859155</v>
      </c>
      <c r="E102" s="45">
        <f>D102+(D102*$H$1)</f>
        <v>7.8900338893428836</v>
      </c>
      <c r="F102" s="34"/>
      <c r="G102" s="18"/>
      <c r="N102" s="19"/>
    </row>
    <row r="103" spans="1:14" x14ac:dyDescent="0.5">
      <c r="A103" s="46" t="s">
        <v>184</v>
      </c>
      <c r="B103" s="21" t="s">
        <v>185</v>
      </c>
      <c r="C103" s="21" t="s">
        <v>32</v>
      </c>
      <c r="D103" s="81">
        <v>5.2921070967741937</v>
      </c>
      <c r="E103" s="47">
        <f>D103+(D103*$H$1)</f>
        <v>5.418539689529891</v>
      </c>
      <c r="F103" s="34"/>
      <c r="G103" s="18"/>
      <c r="N103" s="19"/>
    </row>
    <row r="104" spans="1:14" x14ac:dyDescent="0.5">
      <c r="A104" s="77" t="s">
        <v>186</v>
      </c>
      <c r="B104" s="82" t="s">
        <v>187</v>
      </c>
      <c r="C104" s="55" t="s">
        <v>32</v>
      </c>
      <c r="D104" s="83">
        <v>7.70593309859155</v>
      </c>
      <c r="E104" s="57">
        <f t="shared" ref="E104:E108" si="6">D104</f>
        <v>7.70593309859155</v>
      </c>
      <c r="F104" s="34"/>
      <c r="G104" s="18"/>
      <c r="N104" s="19"/>
    </row>
    <row r="105" spans="1:14" x14ac:dyDescent="0.5">
      <c r="A105" s="77" t="s">
        <v>188</v>
      </c>
      <c r="B105" s="82" t="s">
        <v>189</v>
      </c>
      <c r="C105" s="55" t="s">
        <v>32</v>
      </c>
      <c r="D105" s="83">
        <v>5.2914073943661979</v>
      </c>
      <c r="E105" s="57">
        <f t="shared" si="6"/>
        <v>5.2914073943661979</v>
      </c>
      <c r="F105" s="34"/>
      <c r="G105" s="18"/>
      <c r="N105" s="19"/>
    </row>
    <row r="106" spans="1:14" x14ac:dyDescent="0.5">
      <c r="A106" s="54" t="s">
        <v>190</v>
      </c>
      <c r="B106" s="84" t="s">
        <v>191</v>
      </c>
      <c r="C106" s="55" t="s">
        <v>192</v>
      </c>
      <c r="D106" s="83">
        <v>13.000176129032258</v>
      </c>
      <c r="E106" s="57">
        <f t="shared" si="6"/>
        <v>13.000176129032258</v>
      </c>
      <c r="F106" s="34"/>
      <c r="G106" s="18"/>
      <c r="N106" s="19"/>
    </row>
    <row r="107" spans="1:14" x14ac:dyDescent="0.5">
      <c r="A107" s="54" t="s">
        <v>193</v>
      </c>
      <c r="B107" s="55" t="s">
        <v>194</v>
      </c>
      <c r="C107" s="55" t="s">
        <v>195</v>
      </c>
      <c r="D107" s="83">
        <v>7.70593309859155</v>
      </c>
      <c r="E107" s="57">
        <f t="shared" si="6"/>
        <v>7.70593309859155</v>
      </c>
      <c r="F107" s="34"/>
      <c r="G107" s="18"/>
      <c r="N107" s="19"/>
    </row>
    <row r="108" spans="1:14" ht="14.7" thickBot="1" x14ac:dyDescent="0.55000000000000004">
      <c r="A108" s="70" t="s">
        <v>196</v>
      </c>
      <c r="B108" s="71" t="s">
        <v>189</v>
      </c>
      <c r="C108" s="71" t="s">
        <v>195</v>
      </c>
      <c r="D108" s="85">
        <v>5.2914073943661979</v>
      </c>
      <c r="E108" s="73">
        <f t="shared" si="6"/>
        <v>5.2914073943661979</v>
      </c>
      <c r="F108" s="34"/>
      <c r="G108" s="18"/>
      <c r="N108" s="19"/>
    </row>
    <row r="109" spans="1:14" ht="14.7" thickBot="1" x14ac:dyDescent="0.55000000000000004">
      <c r="D109" s="34"/>
      <c r="E109" s="34"/>
      <c r="F109" s="34"/>
      <c r="G109" s="18"/>
      <c r="N109" s="19"/>
    </row>
    <row r="110" spans="1:14" ht="14.7" thickBot="1" x14ac:dyDescent="0.55000000000000004">
      <c r="A110" s="59" t="s">
        <v>197</v>
      </c>
      <c r="B110" s="60"/>
      <c r="C110" s="60"/>
      <c r="D110" s="60"/>
      <c r="E110" s="75"/>
      <c r="F110" s="34"/>
      <c r="G110" s="18"/>
      <c r="N110" s="19"/>
    </row>
    <row r="111" spans="1:14" x14ac:dyDescent="0.5">
      <c r="A111" s="50" t="s">
        <v>198</v>
      </c>
      <c r="B111" s="51" t="s">
        <v>199</v>
      </c>
      <c r="C111" s="51" t="s">
        <v>96</v>
      </c>
      <c r="D111" s="52">
        <v>15.726906000000001</v>
      </c>
      <c r="E111" s="53">
        <f t="shared" ref="E111:E118" si="7">D111</f>
        <v>15.726906000000001</v>
      </c>
      <c r="F111" s="34"/>
      <c r="G111" s="18"/>
      <c r="H111" s="74"/>
      <c r="I111" s="74"/>
      <c r="K111" s="34"/>
      <c r="N111" s="19"/>
    </row>
    <row r="112" spans="1:14" x14ac:dyDescent="0.5">
      <c r="A112" s="54" t="s">
        <v>200</v>
      </c>
      <c r="B112" s="55" t="s">
        <v>201</v>
      </c>
      <c r="C112" s="55" t="s">
        <v>96</v>
      </c>
      <c r="D112" s="56">
        <v>6.3491219999999995</v>
      </c>
      <c r="E112" s="57">
        <f t="shared" si="7"/>
        <v>6.3491219999999995</v>
      </c>
      <c r="F112" s="34"/>
      <c r="G112" s="18"/>
      <c r="H112" s="74"/>
      <c r="I112" s="74"/>
      <c r="K112" s="34"/>
      <c r="N112" s="19"/>
    </row>
    <row r="113" spans="1:14" x14ac:dyDescent="0.5">
      <c r="A113" s="54" t="s">
        <v>202</v>
      </c>
      <c r="B113" s="55" t="s">
        <v>203</v>
      </c>
      <c r="C113" s="55" t="s">
        <v>96</v>
      </c>
      <c r="D113" s="56">
        <v>8.653319999999999</v>
      </c>
      <c r="E113" s="57">
        <f t="shared" si="7"/>
        <v>8.653319999999999</v>
      </c>
      <c r="F113" s="34"/>
      <c r="G113" s="18"/>
      <c r="H113" s="74"/>
      <c r="I113" s="74"/>
      <c r="K113" s="34"/>
      <c r="N113" s="19"/>
    </row>
    <row r="114" spans="1:14" x14ac:dyDescent="0.5">
      <c r="A114" s="54" t="s">
        <v>204</v>
      </c>
      <c r="B114" s="55" t="s">
        <v>205</v>
      </c>
      <c r="C114" s="55" t="s">
        <v>96</v>
      </c>
      <c r="D114" s="56">
        <v>2.5456859999999999</v>
      </c>
      <c r="E114" s="57">
        <f t="shared" si="7"/>
        <v>2.5456859999999999</v>
      </c>
      <c r="F114" s="34"/>
      <c r="G114" s="18"/>
      <c r="H114" s="74"/>
      <c r="I114" s="74"/>
      <c r="K114" s="34"/>
      <c r="N114" s="19"/>
    </row>
    <row r="115" spans="1:14" x14ac:dyDescent="0.5">
      <c r="A115" s="54" t="s">
        <v>206</v>
      </c>
      <c r="B115" s="55" t="s">
        <v>207</v>
      </c>
      <c r="C115" s="55" t="s">
        <v>96</v>
      </c>
      <c r="D115" s="56">
        <v>8.653319999999999</v>
      </c>
      <c r="E115" s="57">
        <f t="shared" si="7"/>
        <v>8.653319999999999</v>
      </c>
      <c r="F115" s="34"/>
      <c r="G115" s="18"/>
      <c r="H115" s="74"/>
      <c r="I115" s="74"/>
      <c r="K115" s="34"/>
      <c r="N115" s="19"/>
    </row>
    <row r="116" spans="1:14" x14ac:dyDescent="0.5">
      <c r="A116" s="54" t="s">
        <v>208</v>
      </c>
      <c r="B116" s="55" t="s">
        <v>209</v>
      </c>
      <c r="C116" s="55" t="s">
        <v>96</v>
      </c>
      <c r="D116" s="56">
        <v>2.5456859999999999</v>
      </c>
      <c r="E116" s="57">
        <f t="shared" si="7"/>
        <v>2.5456859999999999</v>
      </c>
      <c r="F116" s="34"/>
      <c r="G116" s="18"/>
      <c r="H116" s="74"/>
      <c r="I116" s="74"/>
      <c r="K116" s="34"/>
      <c r="N116" s="19"/>
    </row>
    <row r="117" spans="1:14" x14ac:dyDescent="0.5">
      <c r="A117" s="54" t="s">
        <v>210</v>
      </c>
      <c r="B117" s="55" t="s">
        <v>211</v>
      </c>
      <c r="C117" s="55" t="s">
        <v>96</v>
      </c>
      <c r="D117" s="56">
        <v>2.5456859999999999</v>
      </c>
      <c r="E117" s="57">
        <f t="shared" si="7"/>
        <v>2.5456859999999999</v>
      </c>
      <c r="F117" s="34"/>
      <c r="G117" s="18"/>
      <c r="H117" s="74"/>
      <c r="I117" s="74"/>
      <c r="K117" s="34"/>
      <c r="N117" s="19"/>
    </row>
    <row r="118" spans="1:14" ht="14.7" thickBot="1" x14ac:dyDescent="0.55000000000000004">
      <c r="A118" s="70" t="s">
        <v>212</v>
      </c>
      <c r="B118" s="71" t="s">
        <v>213</v>
      </c>
      <c r="C118" s="71" t="s">
        <v>96</v>
      </c>
      <c r="D118" s="72">
        <v>2.5456859999999999</v>
      </c>
      <c r="E118" s="73">
        <f t="shared" si="7"/>
        <v>2.5456859999999999</v>
      </c>
      <c r="F118" s="34"/>
      <c r="G118" s="18"/>
      <c r="H118" s="74"/>
      <c r="I118" s="74"/>
      <c r="K118" s="34"/>
      <c r="N118" s="19"/>
    </row>
    <row r="119" spans="1:14" ht="14.7" thickBot="1" x14ac:dyDescent="0.55000000000000004">
      <c r="A119" s="86"/>
      <c r="B119" s="87"/>
      <c r="C119" s="87"/>
      <c r="D119" s="88"/>
      <c r="E119" s="89"/>
      <c r="F119" s="34"/>
      <c r="G119" s="18"/>
      <c r="H119" s="74"/>
      <c r="I119" s="74"/>
      <c r="K119" s="34"/>
      <c r="N119" s="19"/>
    </row>
    <row r="120" spans="1:14" x14ac:dyDescent="0.5">
      <c r="A120" s="64" t="s">
        <v>214</v>
      </c>
      <c r="B120" s="51" t="s">
        <v>215</v>
      </c>
      <c r="C120" s="51" t="s">
        <v>91</v>
      </c>
      <c r="D120" s="52">
        <v>15.736968000000001</v>
      </c>
      <c r="E120" s="53">
        <f t="shared" ref="E120:E126" si="8">D120</f>
        <v>15.736968000000001</v>
      </c>
      <c r="F120" s="34"/>
      <c r="G120" s="18"/>
      <c r="H120" s="74"/>
      <c r="I120" s="74"/>
      <c r="K120" s="34"/>
      <c r="N120" s="19"/>
    </row>
    <row r="121" spans="1:14" x14ac:dyDescent="0.5">
      <c r="A121" s="90" t="s">
        <v>216</v>
      </c>
      <c r="B121" s="55" t="s">
        <v>217</v>
      </c>
      <c r="C121" s="55" t="s">
        <v>96</v>
      </c>
      <c r="D121" s="56">
        <v>15.736968000000001</v>
      </c>
      <c r="E121" s="57">
        <f t="shared" si="8"/>
        <v>15.736968000000001</v>
      </c>
      <c r="F121" s="34"/>
      <c r="G121" s="18"/>
      <c r="H121" s="74"/>
      <c r="I121" s="74"/>
      <c r="K121" s="34"/>
      <c r="N121" s="19"/>
    </row>
    <row r="122" spans="1:14" x14ac:dyDescent="0.5">
      <c r="A122" s="90" t="s">
        <v>218</v>
      </c>
      <c r="B122" s="55" t="s">
        <v>219</v>
      </c>
      <c r="C122" s="55" t="s">
        <v>96</v>
      </c>
      <c r="D122" s="56">
        <v>6.3491219999999995</v>
      </c>
      <c r="E122" s="57">
        <f t="shared" si="8"/>
        <v>6.3491219999999995</v>
      </c>
      <c r="F122" s="34"/>
      <c r="G122" s="18"/>
      <c r="H122" s="74"/>
      <c r="I122" s="74"/>
      <c r="K122" s="34"/>
      <c r="N122" s="19"/>
    </row>
    <row r="123" spans="1:14" x14ac:dyDescent="0.5">
      <c r="A123" s="90" t="s">
        <v>220</v>
      </c>
      <c r="B123" s="55" t="s">
        <v>221</v>
      </c>
      <c r="C123" s="55" t="s">
        <v>96</v>
      </c>
      <c r="D123" s="56">
        <v>6.3491219999999995</v>
      </c>
      <c r="E123" s="57">
        <f t="shared" si="8"/>
        <v>6.3491219999999995</v>
      </c>
      <c r="F123" s="34"/>
      <c r="G123" s="18"/>
      <c r="H123" s="74"/>
      <c r="I123" s="74"/>
      <c r="K123" s="34"/>
      <c r="N123" s="19"/>
    </row>
    <row r="124" spans="1:14" x14ac:dyDescent="0.5">
      <c r="A124" s="90" t="s">
        <v>222</v>
      </c>
      <c r="B124" s="55" t="s">
        <v>223</v>
      </c>
      <c r="C124" s="55" t="s">
        <v>96</v>
      </c>
      <c r="D124" s="56">
        <v>2.5456859999999999</v>
      </c>
      <c r="E124" s="57">
        <f t="shared" si="8"/>
        <v>2.5456859999999999</v>
      </c>
      <c r="F124" s="34"/>
      <c r="G124" s="18"/>
      <c r="H124" s="74"/>
      <c r="I124" s="74"/>
      <c r="K124" s="34"/>
      <c r="N124" s="19"/>
    </row>
    <row r="125" spans="1:14" x14ac:dyDescent="0.5">
      <c r="A125" s="91" t="s">
        <v>224</v>
      </c>
      <c r="B125" s="55" t="s">
        <v>225</v>
      </c>
      <c r="C125" s="55" t="s">
        <v>96</v>
      </c>
      <c r="D125" s="56">
        <v>8.653319999999999</v>
      </c>
      <c r="E125" s="57">
        <f t="shared" si="8"/>
        <v>8.653319999999999</v>
      </c>
      <c r="F125" s="34"/>
      <c r="G125" s="18"/>
      <c r="H125" s="74"/>
      <c r="I125" s="74"/>
      <c r="K125" s="34"/>
      <c r="N125" s="19"/>
    </row>
    <row r="126" spans="1:14" ht="14.7" thickBot="1" x14ac:dyDescent="0.55000000000000004">
      <c r="A126" s="92" t="s">
        <v>226</v>
      </c>
      <c r="B126" s="71" t="s">
        <v>227</v>
      </c>
      <c r="C126" s="71" t="s">
        <v>96</v>
      </c>
      <c r="D126" s="72">
        <v>8.653319999999999</v>
      </c>
      <c r="E126" s="73">
        <f t="shared" si="8"/>
        <v>8.653319999999999</v>
      </c>
      <c r="F126" s="34"/>
      <c r="G126" s="18"/>
      <c r="H126" s="74"/>
      <c r="I126" s="74"/>
      <c r="K126" s="34"/>
      <c r="N126" s="19"/>
    </row>
    <row r="127" spans="1:14" ht="14.7" thickBot="1" x14ac:dyDescent="0.55000000000000004">
      <c r="F127" s="34"/>
      <c r="G127" s="18"/>
      <c r="N127" s="19"/>
    </row>
    <row r="128" spans="1:14" ht="14.7" thickBot="1" x14ac:dyDescent="0.55000000000000004">
      <c r="A128" s="93" t="s">
        <v>228</v>
      </c>
      <c r="B128" s="94"/>
      <c r="C128" s="94"/>
      <c r="D128" s="94"/>
      <c r="E128" s="95"/>
      <c r="F128" s="34"/>
      <c r="G128" s="18"/>
      <c r="N128" s="19"/>
    </row>
    <row r="129" spans="1:14" x14ac:dyDescent="0.5">
      <c r="A129" s="76" t="s">
        <v>229</v>
      </c>
      <c r="B129" s="51" t="s">
        <v>230</v>
      </c>
      <c r="C129" s="51" t="s">
        <v>231</v>
      </c>
      <c r="D129" s="52">
        <v>260.21269677419355</v>
      </c>
      <c r="E129" s="53">
        <f t="shared" ref="E129:E131" si="9">D129</f>
        <v>260.21269677419355</v>
      </c>
      <c r="F129" s="34"/>
      <c r="G129" s="18"/>
      <c r="N129" s="19"/>
    </row>
    <row r="130" spans="1:14" x14ac:dyDescent="0.5">
      <c r="A130" s="77" t="s">
        <v>232</v>
      </c>
      <c r="B130" s="55" t="s">
        <v>233</v>
      </c>
      <c r="C130" s="55" t="s">
        <v>91</v>
      </c>
      <c r="D130" s="56">
        <v>27.88520323943662</v>
      </c>
      <c r="E130" s="57">
        <f t="shared" si="9"/>
        <v>27.88520323943662</v>
      </c>
      <c r="F130" s="34"/>
      <c r="G130" s="18"/>
      <c r="N130" s="19"/>
    </row>
    <row r="131" spans="1:14" x14ac:dyDescent="0.5">
      <c r="A131" s="77" t="s">
        <v>234</v>
      </c>
      <c r="B131" s="55" t="s">
        <v>235</v>
      </c>
      <c r="C131" s="55" t="s">
        <v>91</v>
      </c>
      <c r="D131" s="56">
        <v>17.168818943661972</v>
      </c>
      <c r="E131" s="57">
        <f t="shared" si="9"/>
        <v>17.168818943661972</v>
      </c>
      <c r="F131" s="34"/>
      <c r="G131" s="18"/>
      <c r="N131" s="19"/>
    </row>
    <row r="132" spans="1:14" ht="14.7" thickBot="1" x14ac:dyDescent="0.55000000000000004">
      <c r="A132" s="96" t="s">
        <v>236</v>
      </c>
      <c r="B132" s="28" t="s">
        <v>237</v>
      </c>
      <c r="C132" s="28" t="s">
        <v>91</v>
      </c>
      <c r="D132" s="29">
        <v>6.3738518450704236</v>
      </c>
      <c r="E132" s="49">
        <f>D132+(D132*$H$1)</f>
        <v>6.5261281690140853</v>
      </c>
      <c r="F132" s="34"/>
      <c r="G132" s="18"/>
      <c r="N132" s="19"/>
    </row>
    <row r="133" spans="1:14" ht="14.7" thickBot="1" x14ac:dyDescent="0.55000000000000004">
      <c r="F133" s="34"/>
      <c r="G133" s="18"/>
      <c r="N133" s="19"/>
    </row>
    <row r="134" spans="1:14" ht="14.7" thickBot="1" x14ac:dyDescent="0.55000000000000004">
      <c r="A134" s="97" t="s">
        <v>238</v>
      </c>
      <c r="B134" s="98"/>
      <c r="C134" s="98"/>
      <c r="D134" s="98"/>
      <c r="E134" s="99"/>
      <c r="F134" s="34"/>
      <c r="G134" s="18"/>
      <c r="N134" s="19"/>
    </row>
    <row r="135" spans="1:14" x14ac:dyDescent="0.5">
      <c r="A135" s="50" t="s">
        <v>239</v>
      </c>
      <c r="B135" s="51" t="s">
        <v>240</v>
      </c>
      <c r="C135" s="51" t="s">
        <v>91</v>
      </c>
      <c r="D135" s="52">
        <v>16.817893677419359</v>
      </c>
      <c r="E135" s="53">
        <f t="shared" ref="E135:E140" si="10">D135</f>
        <v>16.817893677419359</v>
      </c>
      <c r="F135" s="34"/>
      <c r="G135" s="18"/>
      <c r="H135" s="74"/>
      <c r="I135" s="74"/>
      <c r="K135" s="34"/>
      <c r="N135" s="19"/>
    </row>
    <row r="136" spans="1:14" x14ac:dyDescent="0.5">
      <c r="A136" s="54" t="s">
        <v>241</v>
      </c>
      <c r="B136" s="55" t="s">
        <v>242</v>
      </c>
      <c r="C136" s="55" t="s">
        <v>91</v>
      </c>
      <c r="D136" s="56">
        <v>16.817893677419359</v>
      </c>
      <c r="E136" s="57">
        <f t="shared" si="10"/>
        <v>16.817893677419359</v>
      </c>
      <c r="F136" s="34"/>
      <c r="G136" s="18"/>
      <c r="H136" s="74"/>
      <c r="I136" s="74"/>
      <c r="K136" s="34"/>
      <c r="N136" s="19"/>
    </row>
    <row r="137" spans="1:14" x14ac:dyDescent="0.5">
      <c r="A137" s="54" t="s">
        <v>243</v>
      </c>
      <c r="B137" s="55" t="s">
        <v>244</v>
      </c>
      <c r="C137" s="55" t="s">
        <v>91</v>
      </c>
      <c r="D137" s="56">
        <v>19.398958967741937</v>
      </c>
      <c r="E137" s="57">
        <f t="shared" si="10"/>
        <v>19.398958967741937</v>
      </c>
      <c r="F137" s="34"/>
      <c r="G137" s="18"/>
      <c r="H137" s="74"/>
      <c r="I137" s="74"/>
      <c r="K137" s="34"/>
      <c r="N137" s="19"/>
    </row>
    <row r="138" spans="1:14" x14ac:dyDescent="0.5">
      <c r="A138" s="54" t="s">
        <v>245</v>
      </c>
      <c r="B138" s="55" t="s">
        <v>246</v>
      </c>
      <c r="C138" s="55" t="s">
        <v>91</v>
      </c>
      <c r="D138" s="56">
        <v>19.398958967741937</v>
      </c>
      <c r="E138" s="57">
        <f t="shared" si="10"/>
        <v>19.398958967741937</v>
      </c>
      <c r="F138" s="34"/>
      <c r="G138" s="18"/>
      <c r="H138" s="74"/>
      <c r="I138" s="74"/>
      <c r="K138" s="34"/>
      <c r="N138" s="19"/>
    </row>
    <row r="139" spans="1:14" x14ac:dyDescent="0.5">
      <c r="A139" s="54" t="s">
        <v>247</v>
      </c>
      <c r="B139" s="55" t="s">
        <v>248</v>
      </c>
      <c r="C139" s="55" t="s">
        <v>96</v>
      </c>
      <c r="D139" s="56">
        <v>11.641734</v>
      </c>
      <c r="E139" s="57">
        <f t="shared" si="10"/>
        <v>11.641734</v>
      </c>
      <c r="F139" s="34"/>
      <c r="G139" s="18"/>
      <c r="H139" s="74"/>
      <c r="I139" s="74"/>
      <c r="K139" s="34"/>
      <c r="N139" s="19"/>
    </row>
    <row r="140" spans="1:14" ht="14.7" thickBot="1" x14ac:dyDescent="0.55000000000000004">
      <c r="A140" s="70" t="s">
        <v>249</v>
      </c>
      <c r="B140" s="71" t="s">
        <v>250</v>
      </c>
      <c r="C140" s="71" t="s">
        <v>96</v>
      </c>
      <c r="D140" s="72">
        <v>11.641734</v>
      </c>
      <c r="E140" s="73">
        <f t="shared" si="10"/>
        <v>11.641734</v>
      </c>
      <c r="F140" s="34"/>
      <c r="G140" s="18"/>
      <c r="H140" s="74"/>
      <c r="I140" s="74"/>
      <c r="K140" s="34"/>
      <c r="N140" s="19"/>
    </row>
    <row r="141" spans="1:14" s="12" customFormat="1" ht="9" customHeight="1" thickBot="1" x14ac:dyDescent="0.55000000000000004">
      <c r="A141" s="100"/>
      <c r="B141" s="101"/>
      <c r="C141" s="101"/>
      <c r="D141" s="102"/>
      <c r="E141" s="103"/>
      <c r="F141" s="104"/>
      <c r="G141" s="18"/>
      <c r="H141" s="74"/>
      <c r="I141" s="74"/>
      <c r="K141" s="104"/>
      <c r="N141" s="105"/>
    </row>
    <row r="142" spans="1:14" s="12" customFormat="1" ht="14.7" thickBot="1" x14ac:dyDescent="0.55000000000000004">
      <c r="A142" s="106" t="s">
        <v>251</v>
      </c>
      <c r="B142" s="107"/>
      <c r="C142" s="107"/>
      <c r="D142" s="108"/>
      <c r="E142" s="109"/>
      <c r="F142" s="104"/>
      <c r="G142" s="18"/>
      <c r="H142" s="74"/>
      <c r="I142" s="74"/>
      <c r="K142" s="104"/>
      <c r="N142" s="105"/>
    </row>
    <row r="143" spans="1:14" x14ac:dyDescent="0.5">
      <c r="A143" s="110" t="s">
        <v>252</v>
      </c>
      <c r="B143" s="51" t="s">
        <v>253</v>
      </c>
      <c r="C143" s="51" t="s">
        <v>91</v>
      </c>
      <c r="D143" s="52">
        <v>17.168818943661972</v>
      </c>
      <c r="E143" s="53">
        <f t="shared" ref="E143:E148" si="11">D143</f>
        <v>17.168818943661972</v>
      </c>
      <c r="F143" s="34"/>
      <c r="G143" s="18"/>
      <c r="H143" s="74"/>
      <c r="I143" s="74"/>
      <c r="K143" s="34"/>
      <c r="N143" s="19"/>
    </row>
    <row r="144" spans="1:14" x14ac:dyDescent="0.5">
      <c r="A144" s="54" t="s">
        <v>254</v>
      </c>
      <c r="B144" s="55" t="s">
        <v>255</v>
      </c>
      <c r="C144" s="55" t="s">
        <v>91</v>
      </c>
      <c r="D144" s="56">
        <v>17.168818943661972</v>
      </c>
      <c r="E144" s="57">
        <f t="shared" si="11"/>
        <v>17.168818943661972</v>
      </c>
      <c r="F144" s="34"/>
      <c r="G144" s="18"/>
      <c r="H144" s="74"/>
      <c r="I144" s="74"/>
      <c r="K144" s="34"/>
      <c r="N144" s="19"/>
    </row>
    <row r="145" spans="1:14" ht="26.35" x14ac:dyDescent="0.5">
      <c r="A145" s="111" t="s">
        <v>256</v>
      </c>
      <c r="B145" s="55" t="s">
        <v>257</v>
      </c>
      <c r="C145" s="55" t="s">
        <v>91</v>
      </c>
      <c r="D145" s="56">
        <v>16.069439154929579</v>
      </c>
      <c r="E145" s="57">
        <f t="shared" si="11"/>
        <v>16.069439154929579</v>
      </c>
      <c r="F145" s="34"/>
      <c r="G145" s="18"/>
      <c r="H145" s="74"/>
      <c r="I145" s="74"/>
      <c r="K145" s="34"/>
      <c r="N145" s="19"/>
    </row>
    <row r="146" spans="1:14" x14ac:dyDescent="0.5">
      <c r="A146" s="54" t="s">
        <v>258</v>
      </c>
      <c r="B146" s="55" t="s">
        <v>259</v>
      </c>
      <c r="C146" s="55" t="s">
        <v>91</v>
      </c>
      <c r="D146" s="56">
        <v>16.069439154929579</v>
      </c>
      <c r="E146" s="57">
        <f t="shared" si="11"/>
        <v>16.069439154929579</v>
      </c>
      <c r="F146" s="34"/>
      <c r="G146" s="18"/>
      <c r="H146" s="74"/>
      <c r="I146" s="74"/>
      <c r="K146" s="34"/>
      <c r="N146" s="19"/>
    </row>
    <row r="147" spans="1:14" ht="28.7" x14ac:dyDescent="0.5">
      <c r="A147" s="112" t="s">
        <v>260</v>
      </c>
      <c r="B147" s="55" t="s">
        <v>261</v>
      </c>
      <c r="C147" s="55" t="s">
        <v>91</v>
      </c>
      <c r="D147" s="56">
        <v>20.055975211267604</v>
      </c>
      <c r="E147" s="57">
        <f t="shared" si="11"/>
        <v>20.055975211267604</v>
      </c>
      <c r="F147" s="34"/>
      <c r="G147" s="18"/>
      <c r="H147" s="74"/>
      <c r="I147" s="74"/>
      <c r="K147" s="34"/>
      <c r="N147" s="19"/>
    </row>
    <row r="148" spans="1:14" ht="14.7" thickBot="1" x14ac:dyDescent="0.55000000000000004">
      <c r="A148" s="113" t="s">
        <v>262</v>
      </c>
      <c r="B148" s="71" t="s">
        <v>263</v>
      </c>
      <c r="C148" s="71" t="s">
        <v>91</v>
      </c>
      <c r="D148" s="72">
        <v>20.055975211267604</v>
      </c>
      <c r="E148" s="73">
        <f t="shared" si="11"/>
        <v>20.055975211267604</v>
      </c>
      <c r="F148" s="34"/>
      <c r="G148" s="18"/>
      <c r="H148" s="74"/>
      <c r="I148" s="74"/>
      <c r="K148" s="34"/>
      <c r="N148" s="19"/>
    </row>
    <row r="149" spans="1:14" ht="14.7" thickBot="1" x14ac:dyDescent="0.55000000000000004">
      <c r="F149" s="34"/>
      <c r="G149" s="18"/>
      <c r="K149" s="34"/>
      <c r="N149" s="19"/>
    </row>
    <row r="150" spans="1:14" ht="14.7" thickBot="1" x14ac:dyDescent="0.55000000000000004">
      <c r="A150" s="97" t="s">
        <v>264</v>
      </c>
      <c r="B150" s="98"/>
      <c r="C150" s="98"/>
      <c r="D150" s="98"/>
      <c r="E150" s="114"/>
      <c r="F150" s="34"/>
      <c r="G150" s="18"/>
      <c r="N150" s="19"/>
    </row>
    <row r="151" spans="1:14" x14ac:dyDescent="0.5">
      <c r="A151" s="44" t="s">
        <v>265</v>
      </c>
      <c r="B151" s="115" t="s">
        <v>266</v>
      </c>
      <c r="C151" s="14" t="s">
        <v>10</v>
      </c>
      <c r="D151" s="15">
        <v>162.26536593548389</v>
      </c>
      <c r="E151" s="45">
        <f>D151+(D151*$H$1)</f>
        <v>166.1420129032258</v>
      </c>
      <c r="F151" s="34"/>
      <c r="G151" s="18"/>
      <c r="H151" s="34"/>
      <c r="N151" s="19"/>
    </row>
    <row r="152" spans="1:14" x14ac:dyDescent="0.5">
      <c r="A152" s="46" t="s">
        <v>267</v>
      </c>
      <c r="B152" s="116" t="s">
        <v>268</v>
      </c>
      <c r="C152" s="21" t="s">
        <v>10</v>
      </c>
      <c r="D152" s="22">
        <v>181.47599600000004</v>
      </c>
      <c r="E152" s="47">
        <f>D152+(D152*$H$1)</f>
        <v>185.81160000000003</v>
      </c>
      <c r="F152" s="34"/>
      <c r="G152" s="18"/>
      <c r="H152" s="34"/>
      <c r="N152" s="19"/>
    </row>
    <row r="153" spans="1:14" x14ac:dyDescent="0.5">
      <c r="A153" s="46" t="s">
        <v>269</v>
      </c>
      <c r="B153" s="116" t="s">
        <v>270</v>
      </c>
      <c r="C153" s="21" t="s">
        <v>10</v>
      </c>
      <c r="D153" s="22">
        <v>235.91668141935483</v>
      </c>
      <c r="E153" s="47">
        <f>D153+(D153*$H$1)</f>
        <v>241.55291612903224</v>
      </c>
      <c r="F153" s="34"/>
      <c r="G153" s="18"/>
      <c r="H153" s="34"/>
      <c r="N153" s="19"/>
    </row>
    <row r="154" spans="1:14" ht="14.7" thickBot="1" x14ac:dyDescent="0.55000000000000004">
      <c r="A154" s="96" t="s">
        <v>271</v>
      </c>
      <c r="B154" s="79" t="s">
        <v>272</v>
      </c>
      <c r="C154" s="28" t="s">
        <v>10</v>
      </c>
      <c r="D154" s="29">
        <v>533.75541574193551</v>
      </c>
      <c r="E154" s="49">
        <f>D154+(D154*$H$1)</f>
        <v>546.50725161290325</v>
      </c>
      <c r="F154" s="34"/>
      <c r="G154" s="18"/>
      <c r="H154" s="34"/>
      <c r="N154" s="19"/>
    </row>
    <row r="155" spans="1:14" ht="14.7" thickBot="1" x14ac:dyDescent="0.55000000000000004">
      <c r="F155" s="34"/>
      <c r="G155" s="18"/>
      <c r="H155" s="34"/>
      <c r="N155" s="19"/>
    </row>
    <row r="156" spans="1:14" ht="14.7" thickBot="1" x14ac:dyDescent="0.55000000000000004">
      <c r="A156" s="117" t="s">
        <v>273</v>
      </c>
      <c r="B156" s="118"/>
      <c r="C156" s="118"/>
      <c r="D156" s="118"/>
      <c r="E156" s="119"/>
      <c r="F156" s="34"/>
      <c r="G156" s="18"/>
      <c r="H156" s="34"/>
      <c r="N156" s="19"/>
    </row>
    <row r="157" spans="1:14" x14ac:dyDescent="0.5">
      <c r="A157" s="33" t="s">
        <v>274</v>
      </c>
      <c r="B157" s="14" t="s">
        <v>275</v>
      </c>
      <c r="C157" s="14" t="s">
        <v>10</v>
      </c>
      <c r="D157" s="15">
        <v>427.00655015492958</v>
      </c>
      <c r="E157" s="45">
        <f>D157+(D157*$H$1)</f>
        <v>437.20807183098589</v>
      </c>
      <c r="F157" s="34"/>
      <c r="G157" s="18"/>
      <c r="H157" s="34"/>
      <c r="N157" s="19"/>
    </row>
    <row r="158" spans="1:14" ht="14.7" thickBot="1" x14ac:dyDescent="0.55000000000000004">
      <c r="A158" s="27" t="s">
        <v>276</v>
      </c>
      <c r="B158" s="28" t="s">
        <v>277</v>
      </c>
      <c r="C158" s="28" t="s">
        <v>10</v>
      </c>
      <c r="D158" s="29">
        <v>427.00655015492958</v>
      </c>
      <c r="E158" s="49">
        <f>D158+(D158*$H$1)</f>
        <v>437.20807183098589</v>
      </c>
      <c r="F158" s="34"/>
      <c r="G158" s="18"/>
      <c r="H158" s="34"/>
      <c r="N158" s="19"/>
    </row>
    <row r="159" spans="1:14" ht="14.7" thickBot="1" x14ac:dyDescent="0.55000000000000004">
      <c r="F159" s="34"/>
      <c r="G159" s="18"/>
      <c r="N159" s="19"/>
    </row>
    <row r="160" spans="1:14" ht="14.7" thickBot="1" x14ac:dyDescent="0.55000000000000004">
      <c r="A160" s="120" t="s">
        <v>278</v>
      </c>
      <c r="B160" s="121"/>
      <c r="C160" s="121"/>
      <c r="D160" s="121"/>
      <c r="E160" s="122"/>
      <c r="F160" s="34"/>
      <c r="G160" s="18"/>
      <c r="N160" s="19"/>
    </row>
    <row r="161" spans="1:14" ht="34.5" customHeight="1" x14ac:dyDescent="0.5">
      <c r="A161" s="50" t="s">
        <v>279</v>
      </c>
      <c r="B161" s="51" t="s">
        <v>280</v>
      </c>
      <c r="C161" s="51" t="s">
        <v>281</v>
      </c>
      <c r="D161" s="123" t="s">
        <v>282</v>
      </c>
      <c r="E161" s="124" t="s">
        <v>283</v>
      </c>
      <c r="F161" s="34"/>
      <c r="G161" s="18"/>
      <c r="N161" s="19"/>
    </row>
    <row r="162" spans="1:14" x14ac:dyDescent="0.5">
      <c r="A162" s="54" t="s">
        <v>284</v>
      </c>
      <c r="B162" s="55" t="s">
        <v>285</v>
      </c>
      <c r="C162" s="55" t="s">
        <v>96</v>
      </c>
      <c r="D162" s="125">
        <v>26.415938661971833</v>
      </c>
      <c r="E162" s="57">
        <f t="shared" ref="E162:E163" si="12">D162</f>
        <v>26.415938661971833</v>
      </c>
      <c r="F162" s="34"/>
      <c r="G162" s="18"/>
      <c r="N162" s="19"/>
    </row>
    <row r="163" spans="1:14" ht="14.7" thickBot="1" x14ac:dyDescent="0.55000000000000004">
      <c r="A163" s="70" t="s">
        <v>286</v>
      </c>
      <c r="B163" s="71" t="s">
        <v>287</v>
      </c>
      <c r="C163" s="71" t="s">
        <v>96</v>
      </c>
      <c r="D163" s="126">
        <v>26.415938661971833</v>
      </c>
      <c r="E163" s="73">
        <f t="shared" si="12"/>
        <v>26.415938661971833</v>
      </c>
      <c r="F163" s="34"/>
      <c r="G163" s="18"/>
      <c r="N163" s="19"/>
    </row>
    <row r="164" spans="1:14" ht="6.75" customHeight="1" thickBot="1" x14ac:dyDescent="0.55000000000000004">
      <c r="A164" s="127"/>
      <c r="B164" s="128"/>
      <c r="C164" s="128"/>
      <c r="D164" s="129"/>
      <c r="E164" s="38"/>
      <c r="F164" s="34"/>
      <c r="G164" s="18"/>
      <c r="N164" s="19"/>
    </row>
    <row r="165" spans="1:14" ht="14.7" thickBot="1" x14ac:dyDescent="0.55000000000000004">
      <c r="A165" s="130" t="s">
        <v>288</v>
      </c>
      <c r="B165" s="131"/>
      <c r="C165" s="132"/>
      <c r="D165" s="109"/>
      <c r="E165" s="109"/>
      <c r="F165" s="34"/>
      <c r="G165" s="18"/>
      <c r="N165" s="19"/>
    </row>
    <row r="166" spans="1:14" x14ac:dyDescent="0.5">
      <c r="A166" s="50" t="s">
        <v>289</v>
      </c>
      <c r="B166" s="51" t="s">
        <v>290</v>
      </c>
      <c r="C166" s="51" t="s">
        <v>291</v>
      </c>
      <c r="D166" s="133">
        <v>52.297599295774646</v>
      </c>
      <c r="E166" s="53">
        <f t="shared" ref="E166:E167" si="13">D166</f>
        <v>52.297599295774646</v>
      </c>
      <c r="F166" s="34"/>
      <c r="G166" s="18"/>
      <c r="N166" s="19"/>
    </row>
    <row r="167" spans="1:14" ht="14.7" thickBot="1" x14ac:dyDescent="0.55000000000000004">
      <c r="A167" s="70" t="s">
        <v>289</v>
      </c>
      <c r="B167" s="71" t="s">
        <v>292</v>
      </c>
      <c r="C167" s="71" t="s">
        <v>293</v>
      </c>
      <c r="D167" s="134">
        <v>32.138878309859159</v>
      </c>
      <c r="E167" s="73">
        <f t="shared" si="13"/>
        <v>32.138878309859159</v>
      </c>
      <c r="F167" s="34"/>
      <c r="G167" s="18"/>
      <c r="N167" s="19"/>
    </row>
    <row r="168" spans="1:14" ht="14.7" thickBot="1" x14ac:dyDescent="0.55000000000000004">
      <c r="A168" s="58"/>
      <c r="B168" s="38"/>
      <c r="C168" s="38"/>
      <c r="D168" s="135"/>
      <c r="E168" s="38"/>
      <c r="F168" s="34"/>
      <c r="G168" s="18"/>
      <c r="H168" s="12"/>
      <c r="I168" s="12"/>
      <c r="J168" s="12"/>
      <c r="K168" s="12"/>
      <c r="L168" s="12"/>
      <c r="M168" s="12"/>
      <c r="N168" s="19"/>
    </row>
    <row r="169" spans="1:14" s="12" customFormat="1" ht="14.7" thickBot="1" x14ac:dyDescent="0.55000000000000004">
      <c r="A169" s="40" t="s">
        <v>294</v>
      </c>
      <c r="B169" s="41"/>
      <c r="C169" s="41"/>
      <c r="D169" s="41"/>
      <c r="E169" s="42"/>
      <c r="F169" s="104"/>
      <c r="G169" s="18"/>
      <c r="N169" s="105"/>
    </row>
    <row r="170" spans="1:14" s="12" customFormat="1" ht="14.7" thickBot="1" x14ac:dyDescent="0.55000000000000004">
      <c r="A170" s="136" t="s">
        <v>295</v>
      </c>
      <c r="B170" s="137" t="s">
        <v>296</v>
      </c>
      <c r="C170" s="138" t="s">
        <v>297</v>
      </c>
      <c r="D170" s="139">
        <v>5000</v>
      </c>
      <c r="E170" s="140">
        <v>5000</v>
      </c>
      <c r="F170" s="104"/>
      <c r="G170" s="18"/>
      <c r="N170" s="105"/>
    </row>
    <row r="171" spans="1:14" s="12" customFormat="1" ht="14.7" thickBot="1" x14ac:dyDescent="0.55000000000000004">
      <c r="A171" s="58"/>
      <c r="B171" s="38"/>
      <c r="C171" s="38"/>
      <c r="D171" s="129"/>
      <c r="E171" s="38"/>
      <c r="F171" s="104"/>
      <c r="G171" s="18"/>
      <c r="N171" s="105"/>
    </row>
    <row r="172" spans="1:14" s="12" customFormat="1" ht="14.7" thickBot="1" x14ac:dyDescent="0.55000000000000004">
      <c r="A172" s="8" t="s">
        <v>298</v>
      </c>
      <c r="B172" s="9"/>
      <c r="C172" s="9"/>
      <c r="D172" s="9"/>
      <c r="E172" s="10"/>
      <c r="F172" s="104"/>
      <c r="G172" s="18"/>
      <c r="N172" s="105"/>
    </row>
    <row r="173" spans="1:14" s="12" customFormat="1" x14ac:dyDescent="0.5">
      <c r="A173" s="50" t="s">
        <v>299</v>
      </c>
      <c r="B173" s="51" t="s">
        <v>300</v>
      </c>
      <c r="C173" s="51" t="s">
        <v>301</v>
      </c>
      <c r="D173" s="52">
        <v>15.093</v>
      </c>
      <c r="E173" s="53">
        <f t="shared" ref="E173:E175" si="14">D173</f>
        <v>15.093</v>
      </c>
      <c r="F173" s="104"/>
      <c r="G173" s="18"/>
      <c r="H173" s="104"/>
      <c r="N173" s="105"/>
    </row>
    <row r="174" spans="1:14" s="12" customFormat="1" x14ac:dyDescent="0.5">
      <c r="A174" s="54" t="s">
        <v>302</v>
      </c>
      <c r="B174" s="55" t="s">
        <v>303</v>
      </c>
      <c r="C174" s="55" t="s">
        <v>231</v>
      </c>
      <c r="D174" s="56">
        <v>120.744</v>
      </c>
      <c r="E174" s="57">
        <f t="shared" si="14"/>
        <v>120.744</v>
      </c>
      <c r="F174" s="104"/>
      <c r="G174" s="18"/>
      <c r="H174" s="104"/>
      <c r="N174" s="105"/>
    </row>
    <row r="175" spans="1:14" s="12" customFormat="1" x14ac:dyDescent="0.5">
      <c r="A175" s="54" t="s">
        <v>304</v>
      </c>
      <c r="B175" s="55" t="s">
        <v>305</v>
      </c>
      <c r="C175" s="55" t="s">
        <v>91</v>
      </c>
      <c r="D175" s="56">
        <v>15.093</v>
      </c>
      <c r="E175" s="57">
        <f t="shared" si="14"/>
        <v>15.093</v>
      </c>
      <c r="F175" s="104"/>
      <c r="G175" s="18"/>
      <c r="H175" s="104"/>
      <c r="N175" s="105"/>
    </row>
    <row r="176" spans="1:14" s="12" customFormat="1" ht="14.7" thickBot="1" x14ac:dyDescent="0.55000000000000004">
      <c r="A176" s="27" t="s">
        <v>306</v>
      </c>
      <c r="B176" s="79" t="s">
        <v>307</v>
      </c>
      <c r="C176" s="28" t="s">
        <v>91</v>
      </c>
      <c r="D176" s="29">
        <v>12.577500000000001</v>
      </c>
      <c r="E176" s="49">
        <f>D176+(D176*$H$1)</f>
        <v>12.877986348122867</v>
      </c>
      <c r="F176" s="104"/>
      <c r="G176" s="18"/>
      <c r="H176" s="104"/>
      <c r="N176" s="105"/>
    </row>
    <row r="177" spans="1:14" s="12" customFormat="1" x14ac:dyDescent="0.5">
      <c r="A177" s="141" t="s">
        <v>308</v>
      </c>
      <c r="B177" s="14" t="s">
        <v>309</v>
      </c>
      <c r="C177" s="14" t="s">
        <v>91</v>
      </c>
      <c r="D177" s="15">
        <v>5.34</v>
      </c>
      <c r="E177" s="142">
        <f>D177+(D177*$H$1)</f>
        <v>5.4675767918088738</v>
      </c>
      <c r="F177" s="104"/>
      <c r="G177" s="18"/>
      <c r="H177" s="104"/>
      <c r="N177" s="105"/>
    </row>
    <row r="178" spans="1:14" s="12" customFormat="1" x14ac:dyDescent="0.5">
      <c r="A178" s="143" t="s">
        <v>310</v>
      </c>
      <c r="B178" s="21" t="s">
        <v>311</v>
      </c>
      <c r="C178" s="21" t="s">
        <v>91</v>
      </c>
      <c r="D178" s="22">
        <v>5.3357652253521133</v>
      </c>
      <c r="E178" s="47">
        <f>D178+(D178*$H$1)</f>
        <v>5.4632408450704233</v>
      </c>
      <c r="F178" s="104"/>
      <c r="G178" s="18"/>
      <c r="H178" s="104"/>
      <c r="N178" s="105"/>
    </row>
    <row r="179" spans="1:14" s="12" customFormat="1" ht="14.7" thickBot="1" x14ac:dyDescent="0.55000000000000004">
      <c r="A179" s="144" t="s">
        <v>312</v>
      </c>
      <c r="B179" s="28" t="s">
        <v>313</v>
      </c>
      <c r="C179" s="28" t="s">
        <v>91</v>
      </c>
      <c r="D179" s="29">
        <v>2.5744548169014085</v>
      </c>
      <c r="E179" s="49">
        <f>D179+(D179*$H$1)</f>
        <v>2.6359605633802818</v>
      </c>
      <c r="F179" s="104"/>
      <c r="G179" s="18"/>
      <c r="H179" s="104"/>
      <c r="N179" s="105"/>
    </row>
    <row r="180" spans="1:14" s="12" customFormat="1" ht="14.7" thickBot="1" x14ac:dyDescent="0.55000000000000004">
      <c r="A180" s="58"/>
      <c r="B180" s="38"/>
      <c r="C180" s="38"/>
      <c r="D180" s="38"/>
      <c r="E180" s="38"/>
      <c r="F180" s="104"/>
      <c r="G180" s="18"/>
      <c r="N180" s="105"/>
    </row>
    <row r="181" spans="1:14" s="12" customFormat="1" ht="15" thickBot="1" x14ac:dyDescent="0.6">
      <c r="A181" s="145" t="s">
        <v>314</v>
      </c>
      <c r="B181" s="146"/>
      <c r="C181" s="146"/>
      <c r="D181" s="146"/>
      <c r="E181" s="147"/>
      <c r="F181" s="104"/>
      <c r="G181" s="18"/>
      <c r="N181" s="105"/>
    </row>
    <row r="182" spans="1:14" s="12" customFormat="1" x14ac:dyDescent="0.5">
      <c r="A182" s="141" t="s">
        <v>315</v>
      </c>
      <c r="B182" s="14"/>
      <c r="C182" s="14"/>
      <c r="D182" s="15"/>
      <c r="E182" s="148"/>
      <c r="F182" s="104"/>
      <c r="G182" s="18"/>
      <c r="N182" s="105"/>
    </row>
    <row r="183" spans="1:14" s="12" customFormat="1" x14ac:dyDescent="0.5">
      <c r="A183" s="26" t="s">
        <v>315</v>
      </c>
      <c r="B183" s="21" t="s">
        <v>316</v>
      </c>
      <c r="C183" s="21" t="s">
        <v>91</v>
      </c>
      <c r="D183" s="22">
        <v>6.3115666478873251</v>
      </c>
      <c r="E183" s="47">
        <f>D183+(D183*$H$1)</f>
        <v>6.462354929577466</v>
      </c>
      <c r="F183" s="104"/>
      <c r="G183" s="18"/>
      <c r="K183" s="104"/>
      <c r="N183" s="105"/>
    </row>
    <row r="184" spans="1:14" s="12" customFormat="1" x14ac:dyDescent="0.5">
      <c r="A184" s="54" t="s">
        <v>317</v>
      </c>
      <c r="B184" s="55" t="s">
        <v>194</v>
      </c>
      <c r="C184" s="55" t="s">
        <v>32</v>
      </c>
      <c r="D184" s="56">
        <v>7.7079088998380278</v>
      </c>
      <c r="E184" s="57">
        <f t="shared" ref="E184" si="15">D184</f>
        <v>7.7079088998380278</v>
      </c>
      <c r="F184" s="104"/>
      <c r="G184" s="18"/>
      <c r="K184" s="104"/>
      <c r="N184" s="105"/>
    </row>
    <row r="185" spans="1:14" s="12" customFormat="1" x14ac:dyDescent="0.5">
      <c r="A185" s="26" t="s">
        <v>318</v>
      </c>
      <c r="B185" s="21" t="s">
        <v>319</v>
      </c>
      <c r="C185" s="21" t="s">
        <v>91</v>
      </c>
      <c r="D185" s="22">
        <v>9.1559239859154946</v>
      </c>
      <c r="E185" s="47">
        <f>D185+(D185*$H$1)</f>
        <v>9.3746661971830996</v>
      </c>
      <c r="F185" s="104"/>
      <c r="G185" s="18"/>
      <c r="K185" s="104"/>
      <c r="N185" s="105"/>
    </row>
    <row r="186" spans="1:14" s="12" customFormat="1" ht="14.7" thickBot="1" x14ac:dyDescent="0.55000000000000004">
      <c r="A186" s="70" t="s">
        <v>320</v>
      </c>
      <c r="B186" s="149" t="s">
        <v>194</v>
      </c>
      <c r="C186" s="71" t="s">
        <v>32</v>
      </c>
      <c r="D186" s="72">
        <v>7.7080690322580656</v>
      </c>
      <c r="E186" s="73">
        <f t="shared" ref="E186" si="16">D186</f>
        <v>7.7080690322580656</v>
      </c>
      <c r="F186" s="104"/>
      <c r="G186" s="18"/>
      <c r="K186" s="104"/>
      <c r="N186" s="105"/>
    </row>
    <row r="187" spans="1:14" s="12" customFormat="1" ht="14.7" thickBot="1" x14ac:dyDescent="0.55000000000000004">
      <c r="A187" s="58"/>
      <c r="B187" s="38"/>
      <c r="C187" s="38"/>
      <c r="D187" s="38"/>
      <c r="E187" s="38"/>
      <c r="F187" s="104"/>
      <c r="G187" s="18"/>
      <c r="K187" s="104"/>
      <c r="N187" s="105"/>
    </row>
    <row r="188" spans="1:14" s="12" customFormat="1" ht="16" thickBot="1" x14ac:dyDescent="0.6">
      <c r="A188" s="150" t="s">
        <v>321</v>
      </c>
      <c r="B188" s="151"/>
      <c r="C188" s="151"/>
      <c r="D188" s="151"/>
      <c r="E188" s="10"/>
      <c r="F188" s="104"/>
      <c r="G188" s="18"/>
      <c r="K188" s="104"/>
      <c r="N188" s="105"/>
    </row>
    <row r="189" spans="1:14" s="12" customFormat="1" x14ac:dyDescent="0.5">
      <c r="A189" s="76" t="s">
        <v>322</v>
      </c>
      <c r="B189" s="152" t="s">
        <v>323</v>
      </c>
      <c r="C189" s="152" t="s">
        <v>324</v>
      </c>
      <c r="D189" s="52">
        <v>25.869402000000001</v>
      </c>
      <c r="E189" s="53">
        <f t="shared" ref="E189:E204" si="17">D189</f>
        <v>25.869402000000001</v>
      </c>
      <c r="F189" s="104"/>
      <c r="G189" s="18"/>
      <c r="K189" s="104"/>
      <c r="N189" s="105"/>
    </row>
    <row r="190" spans="1:14" s="12" customFormat="1" x14ac:dyDescent="0.5">
      <c r="A190" s="77" t="s">
        <v>325</v>
      </c>
      <c r="B190" s="153" t="s">
        <v>326</v>
      </c>
      <c r="C190" s="153" t="s">
        <v>324</v>
      </c>
      <c r="D190" s="56">
        <v>25.869402000000001</v>
      </c>
      <c r="E190" s="57">
        <f t="shared" si="17"/>
        <v>25.869402000000001</v>
      </c>
      <c r="F190" s="104"/>
      <c r="G190" s="18"/>
      <c r="K190" s="104"/>
      <c r="N190" s="105"/>
    </row>
    <row r="191" spans="1:14" s="12" customFormat="1" x14ac:dyDescent="0.5">
      <c r="A191" s="77" t="s">
        <v>327</v>
      </c>
      <c r="B191" s="153" t="s">
        <v>328</v>
      </c>
      <c r="C191" s="153" t="s">
        <v>324</v>
      </c>
      <c r="D191" s="56">
        <v>25.869402000000001</v>
      </c>
      <c r="E191" s="57">
        <f t="shared" si="17"/>
        <v>25.869402000000001</v>
      </c>
      <c r="F191" s="104"/>
      <c r="G191" s="18"/>
      <c r="K191" s="104"/>
      <c r="N191" s="105"/>
    </row>
    <row r="192" spans="1:14" s="12" customFormat="1" x14ac:dyDescent="0.5">
      <c r="A192" s="77" t="s">
        <v>329</v>
      </c>
      <c r="B192" s="153" t="s">
        <v>330</v>
      </c>
      <c r="C192" s="153" t="s">
        <v>324</v>
      </c>
      <c r="D192" s="56">
        <v>25.869402000000001</v>
      </c>
      <c r="E192" s="57">
        <f t="shared" si="17"/>
        <v>25.869402000000001</v>
      </c>
      <c r="F192" s="104"/>
      <c r="G192" s="18"/>
      <c r="K192" s="104"/>
      <c r="N192" s="105"/>
    </row>
    <row r="193" spans="1:14" s="12" customFormat="1" x14ac:dyDescent="0.5">
      <c r="A193" s="77" t="s">
        <v>331</v>
      </c>
      <c r="B193" s="153" t="s">
        <v>332</v>
      </c>
      <c r="C193" s="153" t="s">
        <v>91</v>
      </c>
      <c r="D193" s="56">
        <v>25.869402000000001</v>
      </c>
      <c r="E193" s="57">
        <f t="shared" si="17"/>
        <v>25.869402000000001</v>
      </c>
      <c r="F193" s="104"/>
      <c r="G193" s="18"/>
      <c r="K193" s="104"/>
      <c r="N193" s="105"/>
    </row>
    <row r="194" spans="1:14" s="12" customFormat="1" x14ac:dyDescent="0.5">
      <c r="A194" s="77" t="s">
        <v>333</v>
      </c>
      <c r="B194" s="153" t="s">
        <v>334</v>
      </c>
      <c r="C194" s="153" t="s">
        <v>91</v>
      </c>
      <c r="D194" s="56">
        <v>25.869402000000001</v>
      </c>
      <c r="E194" s="57">
        <f t="shared" si="17"/>
        <v>25.869402000000001</v>
      </c>
      <c r="F194" s="104"/>
      <c r="G194" s="18"/>
      <c r="K194" s="104"/>
      <c r="N194" s="105"/>
    </row>
    <row r="195" spans="1:14" s="12" customFormat="1" x14ac:dyDescent="0.5">
      <c r="A195" s="77" t="s">
        <v>335</v>
      </c>
      <c r="B195" s="153" t="s">
        <v>336</v>
      </c>
      <c r="C195" s="153" t="s">
        <v>324</v>
      </c>
      <c r="D195" s="56">
        <v>25.869402000000001</v>
      </c>
      <c r="E195" s="57">
        <f t="shared" si="17"/>
        <v>25.869402000000001</v>
      </c>
      <c r="F195" s="104"/>
      <c r="G195" s="18"/>
      <c r="K195" s="104"/>
      <c r="N195" s="105"/>
    </row>
    <row r="196" spans="1:14" s="12" customFormat="1" x14ac:dyDescent="0.5">
      <c r="A196" s="77" t="s">
        <v>337</v>
      </c>
      <c r="B196" s="153" t="s">
        <v>338</v>
      </c>
      <c r="C196" s="153" t="s">
        <v>324</v>
      </c>
      <c r="D196" s="56">
        <v>25.869402000000001</v>
      </c>
      <c r="E196" s="57">
        <f t="shared" si="17"/>
        <v>25.869402000000001</v>
      </c>
      <c r="F196" s="104"/>
      <c r="G196" s="18"/>
      <c r="K196" s="104"/>
      <c r="N196" s="105"/>
    </row>
    <row r="197" spans="1:14" s="12" customFormat="1" x14ac:dyDescent="0.5">
      <c r="A197" s="77" t="s">
        <v>339</v>
      </c>
      <c r="B197" s="153" t="s">
        <v>340</v>
      </c>
      <c r="C197" s="153" t="s">
        <v>91</v>
      </c>
      <c r="D197" s="56">
        <v>25.869402000000001</v>
      </c>
      <c r="E197" s="57">
        <f t="shared" si="17"/>
        <v>25.869402000000001</v>
      </c>
      <c r="F197" s="104"/>
      <c r="G197" s="18"/>
      <c r="K197" s="104"/>
      <c r="N197" s="105"/>
    </row>
    <row r="198" spans="1:14" s="12" customFormat="1" x14ac:dyDescent="0.5">
      <c r="A198" s="77" t="s">
        <v>341</v>
      </c>
      <c r="B198" s="153" t="s">
        <v>342</v>
      </c>
      <c r="C198" s="153" t="s">
        <v>91</v>
      </c>
      <c r="D198" s="56">
        <v>25.869402000000001</v>
      </c>
      <c r="E198" s="57">
        <f t="shared" si="17"/>
        <v>25.869402000000001</v>
      </c>
      <c r="F198" s="104"/>
      <c r="G198" s="18"/>
      <c r="K198" s="104"/>
      <c r="N198" s="105"/>
    </row>
    <row r="199" spans="1:14" s="12" customFormat="1" x14ac:dyDescent="0.5">
      <c r="A199" s="77" t="s">
        <v>343</v>
      </c>
      <c r="B199" s="153" t="s">
        <v>344</v>
      </c>
      <c r="C199" s="153" t="s">
        <v>324</v>
      </c>
      <c r="D199" s="56">
        <v>25.869402000000001</v>
      </c>
      <c r="E199" s="57">
        <f t="shared" si="17"/>
        <v>25.869402000000001</v>
      </c>
      <c r="F199" s="104"/>
      <c r="G199" s="18"/>
      <c r="K199" s="104"/>
      <c r="N199" s="105"/>
    </row>
    <row r="200" spans="1:14" s="12" customFormat="1" x14ac:dyDescent="0.5">
      <c r="A200" s="77" t="s">
        <v>345</v>
      </c>
      <c r="B200" s="153" t="s">
        <v>346</v>
      </c>
      <c r="C200" s="153" t="s">
        <v>324</v>
      </c>
      <c r="D200" s="56">
        <v>25.869402000000001</v>
      </c>
      <c r="E200" s="57">
        <f t="shared" si="17"/>
        <v>25.869402000000001</v>
      </c>
      <c r="F200" s="104"/>
      <c r="G200" s="18"/>
      <c r="K200" s="104"/>
      <c r="N200" s="105"/>
    </row>
    <row r="201" spans="1:14" s="12" customFormat="1" x14ac:dyDescent="0.5">
      <c r="A201" s="77" t="s">
        <v>347</v>
      </c>
      <c r="B201" s="153" t="s">
        <v>348</v>
      </c>
      <c r="C201" s="153" t="s">
        <v>91</v>
      </c>
      <c r="D201" s="56">
        <v>25.869402000000001</v>
      </c>
      <c r="E201" s="57">
        <f t="shared" si="17"/>
        <v>25.869402000000001</v>
      </c>
      <c r="F201" s="104"/>
      <c r="G201" s="18"/>
      <c r="K201" s="104"/>
      <c r="N201" s="105"/>
    </row>
    <row r="202" spans="1:14" s="12" customFormat="1" x14ac:dyDescent="0.5">
      <c r="A202" s="77" t="s">
        <v>349</v>
      </c>
      <c r="B202" s="153" t="s">
        <v>350</v>
      </c>
      <c r="C202" s="153" t="s">
        <v>91</v>
      </c>
      <c r="D202" s="56">
        <v>25.869402000000001</v>
      </c>
      <c r="E202" s="57">
        <f t="shared" si="17"/>
        <v>25.869402000000001</v>
      </c>
      <c r="F202" s="104"/>
      <c r="G202" s="18"/>
      <c r="K202" s="104"/>
      <c r="N202" s="105"/>
    </row>
    <row r="203" spans="1:14" s="12" customFormat="1" x14ac:dyDescent="0.5">
      <c r="A203" s="77" t="s">
        <v>351</v>
      </c>
      <c r="B203" s="153" t="s">
        <v>352</v>
      </c>
      <c r="C203" s="153" t="s">
        <v>324</v>
      </c>
      <c r="D203" s="56">
        <v>25.869402000000001</v>
      </c>
      <c r="E203" s="57">
        <f t="shared" si="17"/>
        <v>25.869402000000001</v>
      </c>
      <c r="F203" s="104"/>
      <c r="G203" s="18"/>
      <c r="K203" s="104"/>
      <c r="N203" s="105"/>
    </row>
    <row r="204" spans="1:14" s="12" customFormat="1" ht="14.7" thickBot="1" x14ac:dyDescent="0.55000000000000004">
      <c r="A204" s="154" t="s">
        <v>353</v>
      </c>
      <c r="B204" s="155" t="s">
        <v>354</v>
      </c>
      <c r="C204" s="155" t="s">
        <v>324</v>
      </c>
      <c r="D204" s="72">
        <v>25.869402000000001</v>
      </c>
      <c r="E204" s="73">
        <f t="shared" si="17"/>
        <v>25.869402000000001</v>
      </c>
      <c r="F204" s="104"/>
      <c r="G204" s="18"/>
      <c r="K204" s="104"/>
      <c r="N204" s="105"/>
    </row>
    <row r="205" spans="1:14" s="12" customFormat="1" ht="14.7" thickBot="1" x14ac:dyDescent="0.55000000000000004">
      <c r="F205" s="104"/>
      <c r="G205" s="18"/>
      <c r="N205" s="105"/>
    </row>
    <row r="206" spans="1:14" s="12" customFormat="1" ht="14.7" thickBot="1" x14ac:dyDescent="0.55000000000000004">
      <c r="A206" s="156" t="s">
        <v>355</v>
      </c>
      <c r="B206" s="157"/>
      <c r="C206" s="157"/>
      <c r="D206" s="157"/>
      <c r="E206" s="158"/>
      <c r="F206" s="104"/>
      <c r="G206" s="18"/>
      <c r="J206" s="104"/>
      <c r="N206" s="105"/>
    </row>
    <row r="207" spans="1:14" s="12" customFormat="1" ht="14.7" thickBot="1" x14ac:dyDescent="0.55000000000000004">
      <c r="F207" s="104"/>
      <c r="G207" s="18"/>
      <c r="J207" s="104"/>
      <c r="N207" s="105"/>
    </row>
    <row r="208" spans="1:14" s="12" customFormat="1" ht="14.7" thickBot="1" x14ac:dyDescent="0.55000000000000004">
      <c r="A208" s="159" t="s">
        <v>356</v>
      </c>
      <c r="B208" s="160"/>
      <c r="C208" s="160"/>
      <c r="D208" s="160"/>
      <c r="E208" s="161"/>
      <c r="F208" s="104"/>
      <c r="G208" s="18"/>
      <c r="J208" s="104"/>
      <c r="N208" s="105"/>
    </row>
    <row r="209" spans="1:14" s="12" customFormat="1" ht="14.7" thickBot="1" x14ac:dyDescent="0.55000000000000004">
      <c r="A209" s="96" t="s">
        <v>357</v>
      </c>
      <c r="B209" s="162"/>
      <c r="C209" s="162" t="s">
        <v>358</v>
      </c>
      <c r="D209" s="163" t="s">
        <v>359</v>
      </c>
      <c r="E209" s="164">
        <v>21.1518455</v>
      </c>
      <c r="F209" s="104"/>
      <c r="G209" s="18"/>
      <c r="J209" s="104"/>
      <c r="N209" s="105"/>
    </row>
    <row r="210" spans="1:14" s="12" customFormat="1" x14ac:dyDescent="0.5">
      <c r="F210" s="104"/>
      <c r="G210" s="18"/>
      <c r="N210" s="105"/>
    </row>
    <row r="211" spans="1:14" s="12" customFormat="1" x14ac:dyDescent="0.5">
      <c r="F211" s="104"/>
    </row>
    <row r="212" spans="1:14" s="12" customFormat="1" x14ac:dyDescent="0.5">
      <c r="F212" s="104"/>
    </row>
    <row r="213" spans="1:14" s="12" customFormat="1" x14ac:dyDescent="0.5">
      <c r="F213" s="104"/>
    </row>
    <row r="214" spans="1:14" s="12" customFormat="1" x14ac:dyDescent="0.5">
      <c r="F214" s="104"/>
    </row>
    <row r="215" spans="1:14" s="12" customFormat="1" x14ac:dyDescent="0.5">
      <c r="F215" s="104"/>
    </row>
    <row r="216" spans="1:14" s="12" customFormat="1" x14ac:dyDescent="0.5">
      <c r="F216" s="104"/>
    </row>
    <row r="217" spans="1:14" s="12" customFormat="1" x14ac:dyDescent="0.5">
      <c r="F217" s="104"/>
    </row>
    <row r="218" spans="1:14" s="12" customFormat="1" x14ac:dyDescent="0.5">
      <c r="F218" s="104"/>
    </row>
    <row r="219" spans="1:14" s="12" customFormat="1" x14ac:dyDescent="0.5">
      <c r="F219" s="104"/>
    </row>
    <row r="220" spans="1:14" x14ac:dyDescent="0.5">
      <c r="F220" s="34"/>
    </row>
  </sheetData>
  <mergeCells count="19">
    <mergeCell ref="A160:E160"/>
    <mergeCell ref="A169:E169"/>
    <mergeCell ref="A172:E172"/>
    <mergeCell ref="A181:E181"/>
    <mergeCell ref="A188:E188"/>
    <mergeCell ref="A208:E208"/>
    <mergeCell ref="A96:E96"/>
    <mergeCell ref="A110:E110"/>
    <mergeCell ref="A128:E128"/>
    <mergeCell ref="A134:E134"/>
    <mergeCell ref="A150:E150"/>
    <mergeCell ref="A156:E156"/>
    <mergeCell ref="A3:E3"/>
    <mergeCell ref="A14:E14"/>
    <mergeCell ref="A44:E44"/>
    <mergeCell ref="A46:E46"/>
    <mergeCell ref="A59:E59"/>
    <mergeCell ref="A84:B84"/>
    <mergeCell ref="C84:E8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1 Rates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Chanelle, Parkar (DDS)</dc:creator>
  <cp:lastModifiedBy>Chanelle, Parkar (DDS)</cp:lastModifiedBy>
  <dcterms:created xsi:type="dcterms:W3CDTF">2020-09-11T15:20:18Z</dcterms:created>
  <dcterms:modified xsi:type="dcterms:W3CDTF">2020-09-11T15:21:27Z</dcterms:modified>
</cp:coreProperties>
</file>